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buh-hp\обмен\БЮДЖЕТ_2022\Кассовый план\"/>
    </mc:Choice>
  </mc:AlternateContent>
  <bookViews>
    <workbookView xWindow="-108" yWindow="-108" windowWidth="23256" windowHeight="12576"/>
  </bookViews>
  <sheets>
    <sheet name="ДОХОДЫ" sheetId="3" r:id="rId1"/>
    <sheet name="РАСХОДЫ" sheetId="1" r:id="rId2"/>
    <sheet name="ИСТОЧНИКИ" sheetId="4" r:id="rId3"/>
  </sheets>
  <definedNames>
    <definedName name="_xlnm._FilterDatabase" localSheetId="1" hidden="1">РАСХОДЫ!$A$1:$J$1</definedName>
    <definedName name="_xlnm.Print_Titles" localSheetId="1">РАСХОДЫ!$3:$4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4" l="1"/>
  <c r="C12" i="4"/>
  <c r="H89" i="1" l="1"/>
  <c r="F11" i="4"/>
  <c r="E12" i="3" l="1"/>
  <c r="D13" i="4" s="1"/>
  <c r="F12" i="3"/>
  <c r="E13" i="4" s="1"/>
  <c r="D12" i="3"/>
  <c r="G84" i="1"/>
  <c r="I84" i="1"/>
  <c r="I83" i="1" s="1"/>
  <c r="J84" i="1"/>
  <c r="G83" i="1"/>
  <c r="J83" i="1"/>
  <c r="G88" i="1"/>
  <c r="H88" i="1"/>
  <c r="H87" i="1" s="1"/>
  <c r="J88" i="1"/>
  <c r="J87" i="1" s="1"/>
  <c r="G87" i="1"/>
  <c r="J96" i="1"/>
  <c r="G91" i="1"/>
  <c r="H91" i="1"/>
  <c r="I91" i="1"/>
  <c r="J91" i="1"/>
  <c r="G96" i="1"/>
  <c r="I96" i="1"/>
  <c r="G106" i="1"/>
  <c r="H106" i="1"/>
  <c r="I106" i="1"/>
  <c r="J106" i="1"/>
  <c r="G102" i="1"/>
  <c r="I102" i="1"/>
  <c r="F16" i="1"/>
  <c r="F10" i="1"/>
  <c r="F9" i="1"/>
  <c r="G6" i="1" l="1"/>
  <c r="G16" i="1"/>
  <c r="G17" i="1"/>
  <c r="D11" i="4"/>
  <c r="G62" i="1" l="1"/>
  <c r="H62" i="1"/>
  <c r="I62" i="1"/>
  <c r="J64" i="1"/>
  <c r="F62" i="1"/>
  <c r="I48" i="1"/>
  <c r="E11" i="4"/>
  <c r="C11" i="4"/>
  <c r="C12" i="3"/>
  <c r="J101" i="1"/>
  <c r="G79" i="1"/>
  <c r="H79" i="1"/>
  <c r="I79" i="1"/>
  <c r="G75" i="1"/>
  <c r="H75" i="1"/>
  <c r="I75" i="1"/>
  <c r="G59" i="1"/>
  <c r="H59" i="1"/>
  <c r="I59" i="1"/>
  <c r="G56" i="1"/>
  <c r="H56" i="1"/>
  <c r="I56" i="1"/>
  <c r="G45" i="1"/>
  <c r="H45" i="1"/>
  <c r="I45" i="1"/>
  <c r="G37" i="1"/>
  <c r="H37" i="1"/>
  <c r="I37" i="1"/>
  <c r="J57" i="1"/>
  <c r="J38" i="1"/>
  <c r="J46" i="1"/>
  <c r="J60" i="1"/>
  <c r="J59" i="1"/>
  <c r="J80" i="1"/>
  <c r="F75" i="1"/>
  <c r="J75" i="1" s="1"/>
  <c r="J76" i="1"/>
  <c r="F79" i="1"/>
  <c r="J79" i="1" s="1"/>
  <c r="I69" i="1"/>
  <c r="H69" i="1"/>
  <c r="G69" i="1"/>
  <c r="F69" i="1"/>
  <c r="F59" i="1"/>
  <c r="F56" i="1"/>
  <c r="J56" i="1" s="1"/>
  <c r="F37" i="1"/>
  <c r="J37" i="1" s="1"/>
  <c r="J8" i="1"/>
  <c r="J13" i="1"/>
  <c r="J15" i="1"/>
  <c r="J18" i="1"/>
  <c r="J23" i="1"/>
  <c r="J25" i="1"/>
  <c r="J26" i="1"/>
  <c r="J27" i="1"/>
  <c r="J30" i="1"/>
  <c r="J33" i="1"/>
  <c r="J36" i="1"/>
  <c r="J40" i="1"/>
  <c r="J49" i="1"/>
  <c r="J68" i="1"/>
  <c r="J11" i="1"/>
  <c r="J14" i="1"/>
  <c r="J29" i="1"/>
  <c r="E12" i="4"/>
  <c r="F48" i="1" l="1"/>
  <c r="F12" i="4" l="1"/>
  <c r="G11" i="3" l="1"/>
  <c r="G12" i="3" s="1"/>
  <c r="F13" i="4" s="1"/>
  <c r="I114" i="1" l="1"/>
  <c r="F114" i="1"/>
  <c r="F100" i="1"/>
  <c r="I89" i="1"/>
  <c r="I88" i="1" s="1"/>
  <c r="I87" i="1" s="1"/>
  <c r="J44" i="1" l="1"/>
  <c r="J53" i="1"/>
  <c r="J55" i="1"/>
  <c r="J63" i="1"/>
  <c r="J62" i="1" s="1"/>
  <c r="J61" i="1" s="1"/>
  <c r="J70" i="1"/>
  <c r="J69" i="1" s="1"/>
  <c r="J72" i="1"/>
  <c r="J74" i="1"/>
  <c r="J78" i="1"/>
  <c r="J82" i="1"/>
  <c r="J86" i="1"/>
  <c r="J90" i="1"/>
  <c r="J93" i="1"/>
  <c r="J95" i="1"/>
  <c r="J99" i="1"/>
  <c r="J105" i="1"/>
  <c r="J108" i="1"/>
  <c r="J111" i="1"/>
  <c r="J115" i="1"/>
  <c r="J119" i="1"/>
  <c r="J51" i="1"/>
  <c r="I22" i="1"/>
  <c r="H77" i="1" l="1"/>
  <c r="J17" i="1" l="1"/>
  <c r="G35" i="1" l="1"/>
  <c r="H35" i="1"/>
  <c r="I35" i="1"/>
  <c r="J35" i="1"/>
  <c r="F39" i="1" l="1"/>
  <c r="F28" i="1"/>
  <c r="I28" i="1" l="1"/>
  <c r="F104" i="1"/>
  <c r="F43" i="1"/>
  <c r="H7" i="1"/>
  <c r="H6" i="1" s="1"/>
  <c r="H24" i="1"/>
  <c r="H28" i="1"/>
  <c r="H22" i="1"/>
  <c r="H12" i="1"/>
  <c r="G110" i="1"/>
  <c r="G109" i="1" s="1"/>
  <c r="H110" i="1"/>
  <c r="H109" i="1" s="1"/>
  <c r="I110" i="1"/>
  <c r="I109" i="1" s="1"/>
  <c r="H118" i="1"/>
  <c r="H117" i="1" s="1"/>
  <c r="H116" i="1" s="1"/>
  <c r="I118" i="1"/>
  <c r="I117" i="1" s="1"/>
  <c r="I116" i="1" s="1"/>
  <c r="G114" i="1"/>
  <c r="G113" i="1" s="1"/>
  <c r="G112" i="1" s="1"/>
  <c r="H114" i="1"/>
  <c r="H113" i="1" s="1"/>
  <c r="H112" i="1" s="1"/>
  <c r="I113" i="1"/>
  <c r="I112" i="1" s="1"/>
  <c r="H107" i="1"/>
  <c r="I107" i="1"/>
  <c r="H104" i="1"/>
  <c r="H103" i="1" s="1"/>
  <c r="H102" i="1" s="1"/>
  <c r="I104" i="1"/>
  <c r="I103" i="1" s="1"/>
  <c r="H100" i="1"/>
  <c r="I100" i="1"/>
  <c r="H98" i="1"/>
  <c r="I98" i="1"/>
  <c r="H94" i="1"/>
  <c r="I94" i="1"/>
  <c r="H92" i="1"/>
  <c r="I92" i="1"/>
  <c r="H85" i="1"/>
  <c r="H84" i="1" s="1"/>
  <c r="H83" i="1" s="1"/>
  <c r="I85" i="1"/>
  <c r="H81" i="1"/>
  <c r="I81" i="1"/>
  <c r="I77" i="1"/>
  <c r="H73" i="1"/>
  <c r="I73" i="1"/>
  <c r="H71" i="1"/>
  <c r="I71" i="1"/>
  <c r="H67" i="1"/>
  <c r="I67" i="1"/>
  <c r="H61" i="1"/>
  <c r="H58" i="1" s="1"/>
  <c r="I61" i="1"/>
  <c r="I58" i="1" s="1"/>
  <c r="G22" i="1"/>
  <c r="G12" i="1"/>
  <c r="G28" i="1"/>
  <c r="G24" i="1"/>
  <c r="G7" i="1"/>
  <c r="H54" i="1"/>
  <c r="I54" i="1"/>
  <c r="H52" i="1"/>
  <c r="I52" i="1"/>
  <c r="H50" i="1"/>
  <c r="I50" i="1"/>
  <c r="J50" i="1"/>
  <c r="H48" i="1"/>
  <c r="J48" i="1"/>
  <c r="H43" i="1"/>
  <c r="H42" i="1" s="1"/>
  <c r="I43" i="1"/>
  <c r="I42" i="1" s="1"/>
  <c r="J43" i="1"/>
  <c r="H39" i="1"/>
  <c r="H34" i="1" s="1"/>
  <c r="I39" i="1"/>
  <c r="I34" i="1" s="1"/>
  <c r="J39" i="1"/>
  <c r="J34" i="1" s="1"/>
  <c r="H32" i="1"/>
  <c r="H31" i="1" s="1"/>
  <c r="I32" i="1"/>
  <c r="I31" i="1" s="1"/>
  <c r="J32" i="1"/>
  <c r="J31" i="1" s="1"/>
  <c r="J28" i="1"/>
  <c r="I24" i="1"/>
  <c r="J24" i="1"/>
  <c r="J22" i="1"/>
  <c r="H17" i="1"/>
  <c r="I17" i="1"/>
  <c r="I12" i="1"/>
  <c r="J12" i="1"/>
  <c r="H10" i="1"/>
  <c r="I10" i="1"/>
  <c r="J10" i="1"/>
  <c r="I7" i="1"/>
  <c r="I6" i="1" s="1"/>
  <c r="J7" i="1"/>
  <c r="J6" i="1" s="1"/>
  <c r="G118" i="1"/>
  <c r="G117" i="1" s="1"/>
  <c r="G116" i="1" s="1"/>
  <c r="G107" i="1"/>
  <c r="G104" i="1"/>
  <c r="G103" i="1" s="1"/>
  <c r="G100" i="1"/>
  <c r="G98" i="1"/>
  <c r="G94" i="1"/>
  <c r="G92" i="1"/>
  <c r="G89" i="1"/>
  <c r="G85" i="1"/>
  <c r="G81" i="1"/>
  <c r="G77" i="1"/>
  <c r="G73" i="1"/>
  <c r="G71" i="1"/>
  <c r="G67" i="1"/>
  <c r="G61" i="1"/>
  <c r="G58" i="1" s="1"/>
  <c r="G54" i="1"/>
  <c r="G52" i="1"/>
  <c r="G50" i="1"/>
  <c r="G48" i="1"/>
  <c r="G43" i="1"/>
  <c r="G42" i="1" s="1"/>
  <c r="G39" i="1"/>
  <c r="G34" i="1" s="1"/>
  <c r="G32" i="1"/>
  <c r="G31" i="1" s="1"/>
  <c r="G10" i="1"/>
  <c r="F118" i="1"/>
  <c r="F110" i="1"/>
  <c r="F107" i="1"/>
  <c r="J107" i="1" s="1"/>
  <c r="F106" i="1"/>
  <c r="J100" i="1"/>
  <c r="F98" i="1"/>
  <c r="F94" i="1"/>
  <c r="J94" i="1" s="1"/>
  <c r="F92" i="1"/>
  <c r="J92" i="1" s="1"/>
  <c r="F89" i="1"/>
  <c r="F85" i="1"/>
  <c r="F81" i="1"/>
  <c r="F77" i="1"/>
  <c r="F73" i="1"/>
  <c r="J73" i="1" s="1"/>
  <c r="F71" i="1"/>
  <c r="F67" i="1"/>
  <c r="J67" i="1" s="1"/>
  <c r="F54" i="1"/>
  <c r="J54" i="1" s="1"/>
  <c r="F52" i="1"/>
  <c r="J52" i="1" s="1"/>
  <c r="F50" i="1"/>
  <c r="F35" i="1"/>
  <c r="F34" i="1" s="1"/>
  <c r="F32" i="1"/>
  <c r="F31" i="1" s="1"/>
  <c r="F24" i="1"/>
  <c r="F22" i="1"/>
  <c r="F17" i="1"/>
  <c r="F12" i="1"/>
  <c r="F7" i="1"/>
  <c r="F6" i="1" s="1"/>
  <c r="J98" i="1" l="1"/>
  <c r="F97" i="1"/>
  <c r="J97" i="1"/>
  <c r="G97" i="1"/>
  <c r="J47" i="1"/>
  <c r="I97" i="1"/>
  <c r="H97" i="1"/>
  <c r="H96" i="1" s="1"/>
  <c r="I66" i="1"/>
  <c r="I65" i="1" s="1"/>
  <c r="H66" i="1"/>
  <c r="H65" i="1" s="1"/>
  <c r="G66" i="1"/>
  <c r="G65" i="1" s="1"/>
  <c r="I47" i="1"/>
  <c r="I41" i="1" s="1"/>
  <c r="G47" i="1"/>
  <c r="G41" i="1" s="1"/>
  <c r="H47" i="1"/>
  <c r="H41" i="1" s="1"/>
  <c r="J81" i="1"/>
  <c r="F66" i="1"/>
  <c r="J77" i="1"/>
  <c r="F47" i="1"/>
  <c r="J71" i="1"/>
  <c r="I9" i="1"/>
  <c r="I5" i="1" s="1"/>
  <c r="F88" i="1"/>
  <c r="J89" i="1"/>
  <c r="F113" i="1"/>
  <c r="J114" i="1"/>
  <c r="F117" i="1"/>
  <c r="J118" i="1"/>
  <c r="F103" i="1"/>
  <c r="J103" i="1" s="1"/>
  <c r="J104" i="1"/>
  <c r="F84" i="1"/>
  <c r="J85" i="1"/>
  <c r="F109" i="1"/>
  <c r="J110" i="1"/>
  <c r="F61" i="1"/>
  <c r="F58" i="1" s="1"/>
  <c r="G9" i="1"/>
  <c r="G5" i="1" s="1"/>
  <c r="J9" i="1"/>
  <c r="J5" i="1" s="1"/>
  <c r="H9" i="1"/>
  <c r="H5" i="1" s="1"/>
  <c r="H21" i="1"/>
  <c r="J21" i="1"/>
  <c r="I21" i="1"/>
  <c r="F91" i="1"/>
  <c r="G21" i="1"/>
  <c r="F21" i="1"/>
  <c r="J66" i="1" l="1"/>
  <c r="J65" i="1" s="1"/>
  <c r="J58" i="1"/>
  <c r="J109" i="1"/>
  <c r="J102" i="1" s="1"/>
  <c r="F102" i="1"/>
  <c r="F83" i="1"/>
  <c r="F112" i="1"/>
  <c r="J112" i="1" s="1"/>
  <c r="J113" i="1"/>
  <c r="F65" i="1"/>
  <c r="F87" i="1"/>
  <c r="F96" i="1"/>
  <c r="F116" i="1"/>
  <c r="J116" i="1" s="1"/>
  <c r="J117" i="1"/>
  <c r="G20" i="1"/>
  <c r="G19" i="1" s="1"/>
  <c r="G120" i="1" s="1"/>
  <c r="H20" i="1"/>
  <c r="F20" i="1"/>
  <c r="I20" i="1"/>
  <c r="J20" i="1"/>
  <c r="I19" i="1" l="1"/>
  <c r="I120" i="1" s="1"/>
  <c r="H19" i="1"/>
  <c r="H120" i="1" s="1"/>
  <c r="F5" i="1"/>
  <c r="F45" i="1"/>
  <c r="J45" i="1" l="1"/>
  <c r="J42" i="1" s="1"/>
  <c r="J41" i="1" s="1"/>
  <c r="J19" i="1" s="1"/>
  <c r="J120" i="1" s="1"/>
  <c r="F42" i="1"/>
  <c r="F41" i="1" s="1"/>
  <c r="F19" i="1" s="1"/>
  <c r="F120" i="1" s="1"/>
</calcChain>
</file>

<file path=xl/sharedStrings.xml><?xml version="1.0" encoding="utf-8"?>
<sst xmlns="http://schemas.openxmlformats.org/spreadsheetml/2006/main" count="541" uniqueCount="171">
  <si>
    <t>(тыс.руб.)</t>
  </si>
  <si>
    <t>Наименование</t>
  </si>
  <si>
    <t>Код ГБРС</t>
  </si>
  <si>
    <t>Код раздела и подраздела</t>
  </si>
  <si>
    <t>Код вида расходов</t>
  </si>
  <si>
    <t>Сумма</t>
  </si>
  <si>
    <t/>
  </si>
  <si>
    <t>938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</si>
  <si>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</si>
  <si>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</si>
  <si>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</si>
  <si>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</si>
  <si>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0020000010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</si>
  <si>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</si>
  <si>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</si>
  <si>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</si>
  <si>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</si>
  <si>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0020000020</t>
  </si>
  <si>
    <t>0020000021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</si>
  <si>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</si>
  <si>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</si>
  <si>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</si>
  <si>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</si>
  <si>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</si>
  <si>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</si>
  <si>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890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</si>
  <si>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</si>
  <si>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</si>
  <si>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0020000030</t>
  </si>
  <si>
    <t>0020000031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</si>
  <si>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</si>
  <si>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</si>
  <si>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Резервные фонды</t>
  </si>
  <si>
    <t>0111</t>
  </si>
  <si>
    <t>Резервный фонд местной администрации</t>
  </si>
  <si>
    <t>0700000060</t>
  </si>
  <si>
    <t>Другие общегосударственные вопросы</t>
  </si>
  <si>
    <t>0113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</si>
  <si>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</si>
  <si>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</si>
  <si>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</si>
  <si>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</si>
  <si>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</si>
  <si>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</si>
  <si>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>2190000080</t>
  </si>
  <si>
    <t>Другие вопросы в области национальной безопасности и правоохранительной деятельности</t>
  </si>
  <si>
    <t>0314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</si>
  <si>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</si>
  <si>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</si>
  <si>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Национальная экономика</t>
  </si>
  <si>
    <t>0400</t>
  </si>
  <si>
    <t>Дорожное хозяйство (дорожные фонды)</t>
  </si>
  <si>
    <t>0409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</si>
  <si>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</si>
  <si>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>3150000110</t>
  </si>
  <si>
    <t>Жилищно-коммунальное хозяйство</t>
  </si>
  <si>
    <t>0500</t>
  </si>
  <si>
    <t>Благоустройство</t>
  </si>
  <si>
    <t>0503</t>
  </si>
  <si>
    <t xml:space="preserve">Обеспечение проектирования благоустройства при размещении элементов благоустройства,в т.ч. на спортивных и детских площадках, контейнерных площадках,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</si>
  <si>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 xml:space="preserve"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
</t>
  </si>
  <si>
    <t xml:space="preserve"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</si>
  <si>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</si>
  <si>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</si>
  <si>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</si>
  <si>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</si>
  <si>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</si>
  <si>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</si>
  <si>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</si>
  <si>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</si>
  <si>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</si>
  <si>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</si>
  <si>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 xml:space="preserve">Молодежная политика </t>
  </si>
  <si>
    <t>0707</t>
  </si>
  <si>
    <t xml:space="preserve">Проведение мероприятий по военно-патриотическому воспитанию молодежи  муниципального образования </t>
  </si>
  <si>
    <t>4310000190</t>
  </si>
  <si>
    <t>Организация и проведение досуговых мероприятий для молодежи муниципального образования</t>
  </si>
  <si>
    <t>Культура, кинематография</t>
  </si>
  <si>
    <t>0800</t>
  </si>
  <si>
    <t>Культура</t>
  </si>
  <si>
    <t>0801</t>
  </si>
  <si>
    <t>Организация и проведение досуговых мероприятий для жителей муниципального образования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</si>
  <si>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</si>
  <si>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Социальная политика</t>
  </si>
  <si>
    <t>1000</t>
  </si>
  <si>
    <t xml:space="preserve">Пенсионное обеспечение
</t>
  </si>
  <si>
    <t>Социальное обеспечение и иные выплаты населению</t>
  </si>
  <si>
    <t>300</t>
  </si>
  <si>
    <t xml:space="preserve">Социальное обеспечение населения
</t>
  </si>
  <si>
    <t>Расходы на предоставление доплат к пенсии лицам, замещавшим муниципальные должности и должности муниципальной службы в органах местного самоуправления</t>
  </si>
  <si>
    <t xml:space="preserve">Социальное обеспечение и иные выплаты населению
</t>
  </si>
  <si>
    <t>Другие вопросы в области социальной политики</t>
  </si>
  <si>
    <t>1006</t>
  </si>
  <si>
    <t>Оказание натуральной помощи малообеспеченным гражданам,  в виде обеспечения их топливом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</si>
  <si>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</si>
  <si>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</si>
  <si>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</si>
  <si>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</si>
  <si>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</si>
  <si>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</si>
  <si>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</si>
  <si>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</si>
  <si>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4570000250</t>
  </si>
  <si>
    <t xml:space="preserve">                                                      Итого:</t>
  </si>
  <si>
    <t>Прогноз исполнения</t>
  </si>
  <si>
    <t>1 квартал</t>
  </si>
  <si>
    <t>2 квартал</t>
  </si>
  <si>
    <t>3 квартал</t>
  </si>
  <si>
    <t>4 квартал</t>
  </si>
  <si>
    <t>0310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</si>
  <si>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</si>
  <si>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 xml:space="preserve">Расходы по доведению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</si>
  <si>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</si>
  <si>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</si>
  <si>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</si>
  <si>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+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</si>
  <si>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</si>
  <si>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</si>
  <si>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ИТОГО ДОХОДОВ:</t>
  </si>
  <si>
    <t>НАИМЕНОВАНИЕ</t>
  </si>
  <si>
    <t>КОД ДОХОДА</t>
  </si>
  <si>
    <t>ПЛАН ПО БЮДЖЕТУ</t>
  </si>
  <si>
    <t>ПРОГНОЗ ИСПОЛНЕНИЯ</t>
  </si>
  <si>
    <t>000 1 01 00000 00 0000 000</t>
  </si>
  <si>
    <t>000 2 02 00000 00 0000 000</t>
  </si>
  <si>
    <t>ДЕФИЦИТ (ПРОФИЦИТ)</t>
  </si>
  <si>
    <t>ИСТОЧНИКИ ФИНАНСИРОВАНИЯ ДЕФИЦИТА</t>
  </si>
  <si>
    <t>НАИМЕНОВАЕИЕ</t>
  </si>
  <si>
    <t>2 КВАРТАЛ</t>
  </si>
  <si>
    <t>3 КВАРТАЛ</t>
  </si>
  <si>
    <t>4 КВАРТАЛ</t>
  </si>
  <si>
    <t>1 КВАРТАЛ</t>
  </si>
  <si>
    <t>МЕСТНАЯ АДМИНИСТРАЦИЯ ВНУТРИГОРОДСКОГО МУНИЦИПАЛЬНОГО ОБРАЗОВАНИЯ ГОРОДА ФЕДЕРАЛЬНОГО ЗНАЧЕНИЯ САНКТ-ПЕТЕРБУРГА  ПОСЕЛОК СОЛНЕЧНОЕ</t>
  </si>
  <si>
    <t xml:space="preserve">ПРОГНОЗ ОСТАТКА НА СЧЕТАХ ПО ИСПОЛНЕНИЮ БЮДЖЕТА НА КОНЕЦ ПЕРИОДА  </t>
  </si>
  <si>
    <t>Код целевой статьи</t>
  </si>
  <si>
    <t xml:space="preserve">ИЗМЕНЕНИЕ ОСТАТКОВ СРЕДСТВ НА СЧЕТАХ  ПО ИСПОЛНЕНИЮ БЮДЖЕТА (+УМЕНЬШЕНИЕ, -УВЕЛИЧЕНИЕ)         </t>
  </si>
  <si>
    <t xml:space="preserve">ПРОГНОЗ ОСТАТКА НА СЧЕТАХ ПО ИСПОЛНЕНИЮ БЮДЖЕТА НА НАЧАЛО ПЕРИОДА    </t>
  </si>
  <si>
    <t>0900000071</t>
  </si>
  <si>
    <t>4570000270</t>
  </si>
  <si>
    <t>Формирование архивных фондов органов местного самоуправления, муниципальных предприятий и учреждений</t>
  </si>
  <si>
    <t>Проведение подготовки и обучения неработающего населения способам защиты и действий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</si>
  <si>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</si>
  <si>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0401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</si>
  <si>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</si>
  <si>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</si>
  <si>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</t>
  </si>
  <si>
    <t>155,0</t>
  </si>
  <si>
    <t xml:space="preserve"> КАССОВЫЙ ПЛАН ПО РАСХОДАМ БЮДЖЕТА ВНУТРИГОРОДСКОГО  МУНИЦИПАЛЬНОГО ОБРАЗОВАНИЯ ГОРОДА ФЕДЕРАЛЬНОГО ЗНАЧЕНИЯ САНКТ-ПЕТЕРБУРГА ПОСЕЛОК СОЛНЕЧНОЕ НА 2022 ГОД</t>
  </si>
  <si>
    <t>КАССОВЫЙ ПЛАН ПО ДОХОДАМ БЮДЖЕТА ВНУТРИГОРОДСКОГО  МУНИЦИПАЛЬНОГО ОБРАЗОВАНИЯ ГОРОДА ФЕДЕРАЛЬНОГО ЗНАЧЕНИЯ САНКТ-ПЕТЕРБУРГА ПОСЕЛОК СОЛНЕЧНОЕ
НА 2022 ГОД</t>
  </si>
  <si>
    <t>КАССОВЫЙ ПЛАН ПО ИСТОЧНИКАМ ФИНАНСИРОВАНИЯ ДЕФИЦИТА
 БЮДЖЕТА ВНУТРИГОРОДСКОГО МУНИЦИПАЛЬНОГО ОБРАЗОВАНИЯ ГОРОДА ФЕДЕРАЛЬНОГО ЗНАЧЕНИЯ ПОСЕЛОК СОЛНЕЧНОЕ НА 2022 ГОД</t>
  </si>
  <si>
    <t xml:space="preserve">Содержание Главы муниципального образования, исполняющего полномочия Председателя Муниципального совета </t>
  </si>
  <si>
    <t>Компенсация депутатам Муниципального совета МО пос.Солнечное,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</si>
  <si>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</si>
  <si>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Главы местной администрации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</si>
  <si>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</si>
  <si>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</si>
  <si>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</si>
  <si>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выплату пенсии за выслугу лет лицам, замещавшим муниципальные должности в органах местного самоуправления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</si>
  <si>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</si>
  <si>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 xml:space="preserve">Расходы на опубликование муниципальных правовых актов и иной информации по вопросам местного значения в периодическом печатном издании </t>
  </si>
  <si>
    <t>ДОХОДЫ ОТ ОКАЗАНИЯ ПЛАТНЫХ УСЛУГ И КОНПЕНСАЦИИ ЗАТРАТ ГОСУДАРСТВА</t>
  </si>
  <si>
    <t>000 1 13 00000 00 000 000</t>
  </si>
  <si>
    <t>0</t>
  </si>
  <si>
    <t>ПРОЧИЕ НЕНАЛОГОВЫЕ ДОХОДЫ</t>
  </si>
  <si>
    <t>000 1 17 00000 00 0000 000</t>
  </si>
  <si>
    <t>18146,0</t>
  </si>
  <si>
    <t>18167,1</t>
  </si>
  <si>
    <t>5102,1</t>
  </si>
  <si>
    <t>Приложение № 1 к Постановлению Главы местной администрации пос.Солнечное от 01.07.2022 № 09</t>
  </si>
  <si>
    <t>Приложение № 2 к Постановлению Главы местной администрации пос.Солнечное от 01.07.2022 № 09</t>
  </si>
  <si>
    <t>Приложение № 3 к Постановлению Главы местной администрации пос.Солнечное от 01.07.2022 №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</si>
</sst>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 wrapText="1"/>
    </xf>
    <xf numFmtId="0" fontId="1" fillId="2" borderId="0" xfId="0" applyFont="1" applyFill="1"/>
    <xf numFmtId="0" fontId="1" fillId="3" borderId="0" xfId="0" applyFont="1" applyFill="1"/>
    <xf numFmtId="4" fontId="1" fillId="0" borderId="0" xfId="0" applyNumberFormat="1" applyFont="1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2" borderId="0" xfId="0" applyFont="1" applyFill="1"/>
    <xf numFmtId="0" fontId="0" fillId="0" borderId="0" xfId="0" applyAlignment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" xfId="0" applyFont="1" applyBorder="1"/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11" fillId="2" borderId="1" xfId="0" applyNumberFormat="1" applyFont="1" applyFill="1" applyBorder="1" applyAlignment="1">
      <alignment horizontal="right" vertical="center" wrapText="1"/>
    </xf>
    <xf numFmtId="165" fontId="11" fillId="2" borderId="1" xfId="0" applyNumberFormat="1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165" fontId="11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/>
    <xf numFmtId="0" fontId="18" fillId="0" borderId="0" xfId="0" applyFont="1"/>
    <xf numFmtId="165" fontId="1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2" fontId="0" fillId="0" borderId="0" xfId="0" applyNumberFormat="1"/>
    <xf numFmtId="49" fontId="0" fillId="0" borderId="0" xfId="0" applyNumberFormat="1"/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/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20" fillId="0" borderId="0" xfId="0" applyFont="1" applyAlignment="1"/>
    <xf numFmtId="0" fontId="21" fillId="0" borderId="0" xfId="0" applyFont="1" applyFill="1" applyBorder="1" applyAlignment="1">
      <alignment horizontal="right" wrapText="1"/>
    </xf>
    <xf numFmtId="0" fontId="19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zoomScalePageLayoutView="82" workbookViewId="0">
      <selection activeCell="J8" sqref="J8"/>
    </sheetView>
  </sheetViews>
  <sheetFormatPr defaultRowHeight="14.4" x14ac:dyDescent="0.3"/>
  <cols>
    <col min="1" max="1" width="27.109375" customWidth="1"/>
    <col min="2" max="2" width="19" customWidth="1"/>
    <col min="3" max="3" width="8.6640625" customWidth="1"/>
    <col min="4" max="4" width="7.33203125" customWidth="1"/>
    <col min="5" max="5" width="6.6640625" customWidth="1"/>
    <col min="6" max="6" width="7.109375" customWidth="1"/>
    <col min="7" max="7" width="6.109375" customWidth="1"/>
  </cols>
  <sheetData>
    <row r="1" spans="1:8" ht="19.8" customHeight="1" x14ac:dyDescent="0.3">
      <c r="A1" s="87" t="s">
        <v>168</v>
      </c>
      <c r="B1" s="85"/>
      <c r="C1" s="85"/>
      <c r="D1" s="85"/>
      <c r="E1" s="85"/>
      <c r="F1" s="85"/>
      <c r="G1" s="85"/>
      <c r="H1" s="13"/>
    </row>
    <row r="2" spans="1:8" ht="19.8" customHeight="1" x14ac:dyDescent="0.3">
      <c r="B2" s="42"/>
      <c r="C2" s="43"/>
      <c r="D2" s="43"/>
      <c r="E2" s="43"/>
      <c r="F2" s="43"/>
      <c r="G2" s="43"/>
      <c r="H2" s="13"/>
    </row>
    <row r="3" spans="1:8" ht="19.8" customHeight="1" x14ac:dyDescent="0.3">
      <c r="B3" s="42"/>
      <c r="C3" s="43"/>
      <c r="D3" s="43"/>
      <c r="E3" s="43"/>
      <c r="F3" s="43"/>
      <c r="G3" s="43"/>
      <c r="H3" s="13"/>
    </row>
    <row r="4" spans="1:8" ht="49.2" customHeight="1" x14ac:dyDescent="0.3">
      <c r="A4" s="73" t="s">
        <v>148</v>
      </c>
      <c r="B4" s="74"/>
      <c r="C4" s="74"/>
      <c r="D4" s="74"/>
      <c r="E4" s="74"/>
      <c r="F4" s="74"/>
      <c r="G4" s="74"/>
    </row>
    <row r="5" spans="1:8" x14ac:dyDescent="0.3">
      <c r="A5" s="34"/>
      <c r="B5" s="35"/>
      <c r="C5" s="35"/>
      <c r="D5" s="35"/>
      <c r="E5" s="35"/>
      <c r="F5" s="35"/>
      <c r="G5" s="35"/>
    </row>
    <row r="6" spans="1:8" x14ac:dyDescent="0.3">
      <c r="A6" s="69" t="s">
        <v>119</v>
      </c>
      <c r="B6" s="69" t="s">
        <v>120</v>
      </c>
      <c r="C6" s="71" t="s">
        <v>121</v>
      </c>
      <c r="D6" s="72" t="s">
        <v>122</v>
      </c>
      <c r="E6" s="72"/>
      <c r="F6" s="72"/>
      <c r="G6" s="72"/>
    </row>
    <row r="7" spans="1:8" x14ac:dyDescent="0.3">
      <c r="A7" s="69"/>
      <c r="B7" s="70"/>
      <c r="C7" s="71"/>
      <c r="D7" s="38" t="s">
        <v>105</v>
      </c>
      <c r="E7" s="38" t="s">
        <v>106</v>
      </c>
      <c r="F7" s="38" t="s">
        <v>107</v>
      </c>
      <c r="G7" s="38" t="s">
        <v>108</v>
      </c>
    </row>
    <row r="8" spans="1:8" x14ac:dyDescent="0.3">
      <c r="A8" s="40" t="s">
        <v>116</v>
      </c>
      <c r="B8" s="36" t="s">
        <v>123</v>
      </c>
      <c r="C8" s="39" t="s">
        <v>146</v>
      </c>
      <c r="D8" s="36">
        <v>35.799999999999997</v>
      </c>
      <c r="E8" s="36">
        <v>73.7</v>
      </c>
      <c r="F8" s="36">
        <v>107.4</v>
      </c>
      <c r="G8" s="39" t="s">
        <v>146</v>
      </c>
    </row>
    <row r="9" spans="1:8" ht="30.6" x14ac:dyDescent="0.3">
      <c r="A9" s="65" t="s">
        <v>160</v>
      </c>
      <c r="B9" s="36" t="s">
        <v>161</v>
      </c>
      <c r="C9" s="39" t="s">
        <v>162</v>
      </c>
      <c r="D9" s="36">
        <v>3.2</v>
      </c>
      <c r="E9" s="36">
        <v>25.7</v>
      </c>
      <c r="F9" s="36">
        <v>25.7</v>
      </c>
      <c r="G9" s="36">
        <v>25.7</v>
      </c>
    </row>
    <row r="10" spans="1:8" x14ac:dyDescent="0.3">
      <c r="A10" s="66" t="s">
        <v>163</v>
      </c>
      <c r="B10" s="36" t="s">
        <v>164</v>
      </c>
      <c r="C10" s="39" t="s">
        <v>162</v>
      </c>
      <c r="D10" s="36">
        <v>-46.8</v>
      </c>
      <c r="E10" s="36">
        <v>-46.8</v>
      </c>
      <c r="F10" s="36">
        <v>-46.8</v>
      </c>
      <c r="G10" s="36">
        <v>-46.8</v>
      </c>
    </row>
    <row r="11" spans="1:8" ht="63" customHeight="1" x14ac:dyDescent="0.3">
      <c r="A11" s="41" t="s">
        <v>117</v>
      </c>
      <c r="B11" s="37" t="s">
        <v>124</v>
      </c>
      <c r="C11" s="36">
        <v>46271.4</v>
      </c>
      <c r="D11" s="36">
        <v>11565.6</v>
      </c>
      <c r="E11" s="36">
        <v>23131.200000000001</v>
      </c>
      <c r="F11" s="36">
        <v>34696.800000000003</v>
      </c>
      <c r="G11" s="36">
        <f>C11</f>
        <v>46271.4</v>
      </c>
    </row>
    <row r="12" spans="1:8" x14ac:dyDescent="0.3">
      <c r="A12" s="62" t="s">
        <v>118</v>
      </c>
      <c r="B12" s="38"/>
      <c r="C12" s="64">
        <f>C8+C11</f>
        <v>46426.400000000001</v>
      </c>
      <c r="D12" s="64">
        <f>D8+D11+D9+D10</f>
        <v>11557.800000000001</v>
      </c>
      <c r="E12" s="64">
        <f t="shared" ref="E12:F12" si="0">E8+E11+E9+E10</f>
        <v>23183.800000000003</v>
      </c>
      <c r="F12" s="64">
        <f t="shared" si="0"/>
        <v>34783.1</v>
      </c>
      <c r="G12" s="64">
        <f>G8+G11+G9+G10</f>
        <v>46405.299999999996</v>
      </c>
    </row>
    <row r="13" spans="1:8" ht="16.2" customHeight="1" x14ac:dyDescent="0.3">
      <c r="A13" s="44"/>
      <c r="C13" s="63"/>
    </row>
  </sheetData>
  <mergeCells count="6">
    <mergeCell ref="A6:A7"/>
    <mergeCell ref="B6:B7"/>
    <mergeCell ref="C6:C7"/>
    <mergeCell ref="D6:G6"/>
    <mergeCell ref="A4:G4"/>
    <mergeCell ref="A1:G1"/>
  </mergeCells>
  <pageMargins left="0.70866141732283472" right="0.70866141732283472" top="0.35433070866141736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"/>
  <sheetViews>
    <sheetView zoomScale="150" zoomScaleNormal="150" zoomScalePageLayoutView="85" workbookViewId="0">
      <selection sqref="A1:J1"/>
    </sheetView>
  </sheetViews>
  <sheetFormatPr defaultColWidth="9.109375" defaultRowHeight="13.2" x14ac:dyDescent="0.25"/>
  <cols>
    <col min="1" max="1" width="37.6640625" style="4" customWidth="1"/>
    <col min="2" max="2" width="7.21875" style="5" customWidth="1"/>
    <col min="3" max="3" width="7.6640625" style="5" customWidth="1"/>
    <col min="4" max="4" width="8.21875" style="5" customWidth="1"/>
    <col min="5" max="5" width="6.21875" style="5" customWidth="1"/>
    <col min="6" max="6" width="6" style="6" customWidth="1"/>
    <col min="7" max="9" width="6.21875" style="4" customWidth="1"/>
    <col min="10" max="10" width="6.33203125" style="4" customWidth="1"/>
    <col min="11" max="11" width="14.21875" style="1" customWidth="1"/>
    <col min="12" max="254" width="9.109375" style="1"/>
    <col min="255" max="255" width="7.44140625" style="1" customWidth="1"/>
    <col min="256" max="256" width="47.5546875" style="1" customWidth="1"/>
    <col min="257" max="257" width="10.88671875" style="1" customWidth="1"/>
    <col min="258" max="258" width="7.6640625" style="1" customWidth="1"/>
    <col min="259" max="259" width="13.88671875" style="1" customWidth="1"/>
    <col min="260" max="260" width="9.33203125" style="1" customWidth="1"/>
    <col min="261" max="261" width="12.33203125" style="1" customWidth="1"/>
    <col min="262" max="262" width="0" style="1" hidden="1" customWidth="1"/>
    <col min="263" max="510" width="9.109375" style="1"/>
    <col min="511" max="511" width="7.44140625" style="1" customWidth="1"/>
    <col min="512" max="512" width="47.5546875" style="1" customWidth="1"/>
    <col min="513" max="513" width="10.88671875" style="1" customWidth="1"/>
    <col min="514" max="514" width="7.6640625" style="1" customWidth="1"/>
    <col min="515" max="515" width="13.88671875" style="1" customWidth="1"/>
    <col min="516" max="516" width="9.33203125" style="1" customWidth="1"/>
    <col min="517" max="517" width="12.33203125" style="1" customWidth="1"/>
    <col min="518" max="518" width="0" style="1" hidden="1" customWidth="1"/>
    <col min="519" max="766" width="9.109375" style="1"/>
    <col min="767" max="767" width="7.44140625" style="1" customWidth="1"/>
    <col min="768" max="768" width="47.5546875" style="1" customWidth="1"/>
    <col min="769" max="769" width="10.88671875" style="1" customWidth="1"/>
    <col min="770" max="770" width="7.6640625" style="1" customWidth="1"/>
    <col min="771" max="771" width="13.88671875" style="1" customWidth="1"/>
    <col min="772" max="772" width="9.33203125" style="1" customWidth="1"/>
    <col min="773" max="773" width="12.33203125" style="1" customWidth="1"/>
    <col min="774" max="774" width="0" style="1" hidden="1" customWidth="1"/>
    <col min="775" max="1022" width="9.109375" style="1"/>
    <col min="1023" max="1023" width="7.44140625" style="1" customWidth="1"/>
    <col min="1024" max="1024" width="47.5546875" style="1" customWidth="1"/>
    <col min="1025" max="1025" width="10.88671875" style="1" customWidth="1"/>
    <col min="1026" max="1026" width="7.6640625" style="1" customWidth="1"/>
    <col min="1027" max="1027" width="13.88671875" style="1" customWidth="1"/>
    <col min="1028" max="1028" width="9.33203125" style="1" customWidth="1"/>
    <col min="1029" max="1029" width="12.33203125" style="1" customWidth="1"/>
    <col min="1030" max="1030" width="0" style="1" hidden="1" customWidth="1"/>
    <col min="1031" max="1278" width="9.109375" style="1"/>
    <col min="1279" max="1279" width="7.44140625" style="1" customWidth="1"/>
    <col min="1280" max="1280" width="47.5546875" style="1" customWidth="1"/>
    <col min="1281" max="1281" width="10.88671875" style="1" customWidth="1"/>
    <col min="1282" max="1282" width="7.6640625" style="1" customWidth="1"/>
    <col min="1283" max="1283" width="13.88671875" style="1" customWidth="1"/>
    <col min="1284" max="1284" width="9.33203125" style="1" customWidth="1"/>
    <col min="1285" max="1285" width="12.33203125" style="1" customWidth="1"/>
    <col min="1286" max="1286" width="0" style="1" hidden="1" customWidth="1"/>
    <col min="1287" max="1534" width="9.109375" style="1"/>
    <col min="1535" max="1535" width="7.44140625" style="1" customWidth="1"/>
    <col min="1536" max="1536" width="47.5546875" style="1" customWidth="1"/>
    <col min="1537" max="1537" width="10.88671875" style="1" customWidth="1"/>
    <col min="1538" max="1538" width="7.6640625" style="1" customWidth="1"/>
    <col min="1539" max="1539" width="13.88671875" style="1" customWidth="1"/>
    <col min="1540" max="1540" width="9.33203125" style="1" customWidth="1"/>
    <col min="1541" max="1541" width="12.33203125" style="1" customWidth="1"/>
    <col min="1542" max="1542" width="0" style="1" hidden="1" customWidth="1"/>
    <col min="1543" max="1790" width="9.109375" style="1"/>
    <col min="1791" max="1791" width="7.44140625" style="1" customWidth="1"/>
    <col min="1792" max="1792" width="47.5546875" style="1" customWidth="1"/>
    <col min="1793" max="1793" width="10.88671875" style="1" customWidth="1"/>
    <col min="1794" max="1794" width="7.6640625" style="1" customWidth="1"/>
    <col min="1795" max="1795" width="13.88671875" style="1" customWidth="1"/>
    <col min="1796" max="1796" width="9.33203125" style="1" customWidth="1"/>
    <col min="1797" max="1797" width="12.33203125" style="1" customWidth="1"/>
    <col min="1798" max="1798" width="0" style="1" hidden="1" customWidth="1"/>
    <col min="1799" max="2046" width="9.109375" style="1"/>
    <col min="2047" max="2047" width="7.44140625" style="1" customWidth="1"/>
    <col min="2048" max="2048" width="47.5546875" style="1" customWidth="1"/>
    <col min="2049" max="2049" width="10.88671875" style="1" customWidth="1"/>
    <col min="2050" max="2050" width="7.6640625" style="1" customWidth="1"/>
    <col min="2051" max="2051" width="13.88671875" style="1" customWidth="1"/>
    <col min="2052" max="2052" width="9.33203125" style="1" customWidth="1"/>
    <col min="2053" max="2053" width="12.33203125" style="1" customWidth="1"/>
    <col min="2054" max="2054" width="0" style="1" hidden="1" customWidth="1"/>
    <col min="2055" max="2302" width="9.109375" style="1"/>
    <col min="2303" max="2303" width="7.44140625" style="1" customWidth="1"/>
    <col min="2304" max="2304" width="47.5546875" style="1" customWidth="1"/>
    <col min="2305" max="2305" width="10.88671875" style="1" customWidth="1"/>
    <col min="2306" max="2306" width="7.6640625" style="1" customWidth="1"/>
    <col min="2307" max="2307" width="13.88671875" style="1" customWidth="1"/>
    <col min="2308" max="2308" width="9.33203125" style="1" customWidth="1"/>
    <col min="2309" max="2309" width="12.33203125" style="1" customWidth="1"/>
    <col min="2310" max="2310" width="0" style="1" hidden="1" customWidth="1"/>
    <col min="2311" max="2558" width="9.109375" style="1"/>
    <col min="2559" max="2559" width="7.44140625" style="1" customWidth="1"/>
    <col min="2560" max="2560" width="47.5546875" style="1" customWidth="1"/>
    <col min="2561" max="2561" width="10.88671875" style="1" customWidth="1"/>
    <col min="2562" max="2562" width="7.6640625" style="1" customWidth="1"/>
    <col min="2563" max="2563" width="13.88671875" style="1" customWidth="1"/>
    <col min="2564" max="2564" width="9.33203125" style="1" customWidth="1"/>
    <col min="2565" max="2565" width="12.33203125" style="1" customWidth="1"/>
    <col min="2566" max="2566" width="0" style="1" hidden="1" customWidth="1"/>
    <col min="2567" max="2814" width="9.109375" style="1"/>
    <col min="2815" max="2815" width="7.44140625" style="1" customWidth="1"/>
    <col min="2816" max="2816" width="47.5546875" style="1" customWidth="1"/>
    <col min="2817" max="2817" width="10.88671875" style="1" customWidth="1"/>
    <col min="2818" max="2818" width="7.6640625" style="1" customWidth="1"/>
    <col min="2819" max="2819" width="13.88671875" style="1" customWidth="1"/>
    <col min="2820" max="2820" width="9.33203125" style="1" customWidth="1"/>
    <col min="2821" max="2821" width="12.33203125" style="1" customWidth="1"/>
    <col min="2822" max="2822" width="0" style="1" hidden="1" customWidth="1"/>
    <col min="2823" max="3070" width="9.109375" style="1"/>
    <col min="3071" max="3071" width="7.44140625" style="1" customWidth="1"/>
    <col min="3072" max="3072" width="47.5546875" style="1" customWidth="1"/>
    <col min="3073" max="3073" width="10.88671875" style="1" customWidth="1"/>
    <col min="3074" max="3074" width="7.6640625" style="1" customWidth="1"/>
    <col min="3075" max="3075" width="13.88671875" style="1" customWidth="1"/>
    <col min="3076" max="3076" width="9.33203125" style="1" customWidth="1"/>
    <col min="3077" max="3077" width="12.33203125" style="1" customWidth="1"/>
    <col min="3078" max="3078" width="0" style="1" hidden="1" customWidth="1"/>
    <col min="3079" max="3326" width="9.109375" style="1"/>
    <col min="3327" max="3327" width="7.44140625" style="1" customWidth="1"/>
    <col min="3328" max="3328" width="47.5546875" style="1" customWidth="1"/>
    <col min="3329" max="3329" width="10.88671875" style="1" customWidth="1"/>
    <col min="3330" max="3330" width="7.6640625" style="1" customWidth="1"/>
    <col min="3331" max="3331" width="13.88671875" style="1" customWidth="1"/>
    <col min="3332" max="3332" width="9.33203125" style="1" customWidth="1"/>
    <col min="3333" max="3333" width="12.33203125" style="1" customWidth="1"/>
    <col min="3334" max="3334" width="0" style="1" hidden="1" customWidth="1"/>
    <col min="3335" max="3582" width="9.109375" style="1"/>
    <col min="3583" max="3583" width="7.44140625" style="1" customWidth="1"/>
    <col min="3584" max="3584" width="47.5546875" style="1" customWidth="1"/>
    <col min="3585" max="3585" width="10.88671875" style="1" customWidth="1"/>
    <col min="3586" max="3586" width="7.6640625" style="1" customWidth="1"/>
    <col min="3587" max="3587" width="13.88671875" style="1" customWidth="1"/>
    <col min="3588" max="3588" width="9.33203125" style="1" customWidth="1"/>
    <col min="3589" max="3589" width="12.33203125" style="1" customWidth="1"/>
    <col min="3590" max="3590" width="0" style="1" hidden="1" customWidth="1"/>
    <col min="3591" max="3838" width="9.109375" style="1"/>
    <col min="3839" max="3839" width="7.44140625" style="1" customWidth="1"/>
    <col min="3840" max="3840" width="47.5546875" style="1" customWidth="1"/>
    <col min="3841" max="3841" width="10.88671875" style="1" customWidth="1"/>
    <col min="3842" max="3842" width="7.6640625" style="1" customWidth="1"/>
    <col min="3843" max="3843" width="13.88671875" style="1" customWidth="1"/>
    <col min="3844" max="3844" width="9.33203125" style="1" customWidth="1"/>
    <col min="3845" max="3845" width="12.33203125" style="1" customWidth="1"/>
    <col min="3846" max="3846" width="0" style="1" hidden="1" customWidth="1"/>
    <col min="3847" max="4094" width="9.109375" style="1"/>
    <col min="4095" max="4095" width="7.44140625" style="1" customWidth="1"/>
    <col min="4096" max="4096" width="47.5546875" style="1" customWidth="1"/>
    <col min="4097" max="4097" width="10.88671875" style="1" customWidth="1"/>
    <col min="4098" max="4098" width="7.6640625" style="1" customWidth="1"/>
    <col min="4099" max="4099" width="13.88671875" style="1" customWidth="1"/>
    <col min="4100" max="4100" width="9.33203125" style="1" customWidth="1"/>
    <col min="4101" max="4101" width="12.33203125" style="1" customWidth="1"/>
    <col min="4102" max="4102" width="0" style="1" hidden="1" customWidth="1"/>
    <col min="4103" max="4350" width="9.109375" style="1"/>
    <col min="4351" max="4351" width="7.44140625" style="1" customWidth="1"/>
    <col min="4352" max="4352" width="47.5546875" style="1" customWidth="1"/>
    <col min="4353" max="4353" width="10.88671875" style="1" customWidth="1"/>
    <col min="4354" max="4354" width="7.6640625" style="1" customWidth="1"/>
    <col min="4355" max="4355" width="13.88671875" style="1" customWidth="1"/>
    <col min="4356" max="4356" width="9.33203125" style="1" customWidth="1"/>
    <col min="4357" max="4357" width="12.33203125" style="1" customWidth="1"/>
    <col min="4358" max="4358" width="0" style="1" hidden="1" customWidth="1"/>
    <col min="4359" max="4606" width="9.109375" style="1"/>
    <col min="4607" max="4607" width="7.44140625" style="1" customWidth="1"/>
    <col min="4608" max="4608" width="47.5546875" style="1" customWidth="1"/>
    <col min="4609" max="4609" width="10.88671875" style="1" customWidth="1"/>
    <col min="4610" max="4610" width="7.6640625" style="1" customWidth="1"/>
    <col min="4611" max="4611" width="13.88671875" style="1" customWidth="1"/>
    <col min="4612" max="4612" width="9.33203125" style="1" customWidth="1"/>
    <col min="4613" max="4613" width="12.33203125" style="1" customWidth="1"/>
    <col min="4614" max="4614" width="0" style="1" hidden="1" customWidth="1"/>
    <col min="4615" max="4862" width="9.109375" style="1"/>
    <col min="4863" max="4863" width="7.44140625" style="1" customWidth="1"/>
    <col min="4864" max="4864" width="47.5546875" style="1" customWidth="1"/>
    <col min="4865" max="4865" width="10.88671875" style="1" customWidth="1"/>
    <col min="4866" max="4866" width="7.6640625" style="1" customWidth="1"/>
    <col min="4867" max="4867" width="13.88671875" style="1" customWidth="1"/>
    <col min="4868" max="4868" width="9.33203125" style="1" customWidth="1"/>
    <col min="4869" max="4869" width="12.33203125" style="1" customWidth="1"/>
    <col min="4870" max="4870" width="0" style="1" hidden="1" customWidth="1"/>
    <col min="4871" max="5118" width="9.109375" style="1"/>
    <col min="5119" max="5119" width="7.44140625" style="1" customWidth="1"/>
    <col min="5120" max="5120" width="47.5546875" style="1" customWidth="1"/>
    <col min="5121" max="5121" width="10.88671875" style="1" customWidth="1"/>
    <col min="5122" max="5122" width="7.6640625" style="1" customWidth="1"/>
    <col min="5123" max="5123" width="13.88671875" style="1" customWidth="1"/>
    <col min="5124" max="5124" width="9.33203125" style="1" customWidth="1"/>
    <col min="5125" max="5125" width="12.33203125" style="1" customWidth="1"/>
    <col min="5126" max="5126" width="0" style="1" hidden="1" customWidth="1"/>
    <col min="5127" max="5374" width="9.109375" style="1"/>
    <col min="5375" max="5375" width="7.44140625" style="1" customWidth="1"/>
    <col min="5376" max="5376" width="47.5546875" style="1" customWidth="1"/>
    <col min="5377" max="5377" width="10.88671875" style="1" customWidth="1"/>
    <col min="5378" max="5378" width="7.6640625" style="1" customWidth="1"/>
    <col min="5379" max="5379" width="13.88671875" style="1" customWidth="1"/>
    <col min="5380" max="5380" width="9.33203125" style="1" customWidth="1"/>
    <col min="5381" max="5381" width="12.33203125" style="1" customWidth="1"/>
    <col min="5382" max="5382" width="0" style="1" hidden="1" customWidth="1"/>
    <col min="5383" max="5630" width="9.109375" style="1"/>
    <col min="5631" max="5631" width="7.44140625" style="1" customWidth="1"/>
    <col min="5632" max="5632" width="47.5546875" style="1" customWidth="1"/>
    <col min="5633" max="5633" width="10.88671875" style="1" customWidth="1"/>
    <col min="5634" max="5634" width="7.6640625" style="1" customWidth="1"/>
    <col min="5635" max="5635" width="13.88671875" style="1" customWidth="1"/>
    <col min="5636" max="5636" width="9.33203125" style="1" customWidth="1"/>
    <col min="5637" max="5637" width="12.33203125" style="1" customWidth="1"/>
    <col min="5638" max="5638" width="0" style="1" hidden="1" customWidth="1"/>
    <col min="5639" max="5886" width="9.109375" style="1"/>
    <col min="5887" max="5887" width="7.44140625" style="1" customWidth="1"/>
    <col min="5888" max="5888" width="47.5546875" style="1" customWidth="1"/>
    <col min="5889" max="5889" width="10.88671875" style="1" customWidth="1"/>
    <col min="5890" max="5890" width="7.6640625" style="1" customWidth="1"/>
    <col min="5891" max="5891" width="13.88671875" style="1" customWidth="1"/>
    <col min="5892" max="5892" width="9.33203125" style="1" customWidth="1"/>
    <col min="5893" max="5893" width="12.33203125" style="1" customWidth="1"/>
    <col min="5894" max="5894" width="0" style="1" hidden="1" customWidth="1"/>
    <col min="5895" max="6142" width="9.109375" style="1"/>
    <col min="6143" max="6143" width="7.44140625" style="1" customWidth="1"/>
    <col min="6144" max="6144" width="47.5546875" style="1" customWidth="1"/>
    <col min="6145" max="6145" width="10.88671875" style="1" customWidth="1"/>
    <col min="6146" max="6146" width="7.6640625" style="1" customWidth="1"/>
    <col min="6147" max="6147" width="13.88671875" style="1" customWidth="1"/>
    <col min="6148" max="6148" width="9.33203125" style="1" customWidth="1"/>
    <col min="6149" max="6149" width="12.33203125" style="1" customWidth="1"/>
    <col min="6150" max="6150" width="0" style="1" hidden="1" customWidth="1"/>
    <col min="6151" max="6398" width="9.109375" style="1"/>
    <col min="6399" max="6399" width="7.44140625" style="1" customWidth="1"/>
    <col min="6400" max="6400" width="47.5546875" style="1" customWidth="1"/>
    <col min="6401" max="6401" width="10.88671875" style="1" customWidth="1"/>
    <col min="6402" max="6402" width="7.6640625" style="1" customWidth="1"/>
    <col min="6403" max="6403" width="13.88671875" style="1" customWidth="1"/>
    <col min="6404" max="6404" width="9.33203125" style="1" customWidth="1"/>
    <col min="6405" max="6405" width="12.33203125" style="1" customWidth="1"/>
    <col min="6406" max="6406" width="0" style="1" hidden="1" customWidth="1"/>
    <col min="6407" max="6654" width="9.109375" style="1"/>
    <col min="6655" max="6655" width="7.44140625" style="1" customWidth="1"/>
    <col min="6656" max="6656" width="47.5546875" style="1" customWidth="1"/>
    <col min="6657" max="6657" width="10.88671875" style="1" customWidth="1"/>
    <col min="6658" max="6658" width="7.6640625" style="1" customWidth="1"/>
    <col min="6659" max="6659" width="13.88671875" style="1" customWidth="1"/>
    <col min="6660" max="6660" width="9.33203125" style="1" customWidth="1"/>
    <col min="6661" max="6661" width="12.33203125" style="1" customWidth="1"/>
    <col min="6662" max="6662" width="0" style="1" hidden="1" customWidth="1"/>
    <col min="6663" max="6910" width="9.109375" style="1"/>
    <col min="6911" max="6911" width="7.44140625" style="1" customWidth="1"/>
    <col min="6912" max="6912" width="47.5546875" style="1" customWidth="1"/>
    <col min="6913" max="6913" width="10.88671875" style="1" customWidth="1"/>
    <col min="6914" max="6914" width="7.6640625" style="1" customWidth="1"/>
    <col min="6915" max="6915" width="13.88671875" style="1" customWidth="1"/>
    <col min="6916" max="6916" width="9.33203125" style="1" customWidth="1"/>
    <col min="6917" max="6917" width="12.33203125" style="1" customWidth="1"/>
    <col min="6918" max="6918" width="0" style="1" hidden="1" customWidth="1"/>
    <col min="6919" max="7166" width="9.109375" style="1"/>
    <col min="7167" max="7167" width="7.44140625" style="1" customWidth="1"/>
    <col min="7168" max="7168" width="47.5546875" style="1" customWidth="1"/>
    <col min="7169" max="7169" width="10.88671875" style="1" customWidth="1"/>
    <col min="7170" max="7170" width="7.6640625" style="1" customWidth="1"/>
    <col min="7171" max="7171" width="13.88671875" style="1" customWidth="1"/>
    <col min="7172" max="7172" width="9.33203125" style="1" customWidth="1"/>
    <col min="7173" max="7173" width="12.33203125" style="1" customWidth="1"/>
    <col min="7174" max="7174" width="0" style="1" hidden="1" customWidth="1"/>
    <col min="7175" max="7422" width="9.109375" style="1"/>
    <col min="7423" max="7423" width="7.44140625" style="1" customWidth="1"/>
    <col min="7424" max="7424" width="47.5546875" style="1" customWidth="1"/>
    <col min="7425" max="7425" width="10.88671875" style="1" customWidth="1"/>
    <col min="7426" max="7426" width="7.6640625" style="1" customWidth="1"/>
    <col min="7427" max="7427" width="13.88671875" style="1" customWidth="1"/>
    <col min="7428" max="7428" width="9.33203125" style="1" customWidth="1"/>
    <col min="7429" max="7429" width="12.33203125" style="1" customWidth="1"/>
    <col min="7430" max="7430" width="0" style="1" hidden="1" customWidth="1"/>
    <col min="7431" max="7678" width="9.109375" style="1"/>
    <col min="7679" max="7679" width="7.44140625" style="1" customWidth="1"/>
    <col min="7680" max="7680" width="47.5546875" style="1" customWidth="1"/>
    <col min="7681" max="7681" width="10.88671875" style="1" customWidth="1"/>
    <col min="7682" max="7682" width="7.6640625" style="1" customWidth="1"/>
    <col min="7683" max="7683" width="13.88671875" style="1" customWidth="1"/>
    <col min="7684" max="7684" width="9.33203125" style="1" customWidth="1"/>
    <col min="7685" max="7685" width="12.33203125" style="1" customWidth="1"/>
    <col min="7686" max="7686" width="0" style="1" hidden="1" customWidth="1"/>
    <col min="7687" max="7934" width="9.109375" style="1"/>
    <col min="7935" max="7935" width="7.44140625" style="1" customWidth="1"/>
    <col min="7936" max="7936" width="47.5546875" style="1" customWidth="1"/>
    <col min="7937" max="7937" width="10.88671875" style="1" customWidth="1"/>
    <col min="7938" max="7938" width="7.6640625" style="1" customWidth="1"/>
    <col min="7939" max="7939" width="13.88671875" style="1" customWidth="1"/>
    <col min="7940" max="7940" width="9.33203125" style="1" customWidth="1"/>
    <col min="7941" max="7941" width="12.33203125" style="1" customWidth="1"/>
    <col min="7942" max="7942" width="0" style="1" hidden="1" customWidth="1"/>
    <col min="7943" max="8190" width="9.109375" style="1"/>
    <col min="8191" max="8191" width="7.44140625" style="1" customWidth="1"/>
    <col min="8192" max="8192" width="47.5546875" style="1" customWidth="1"/>
    <col min="8193" max="8193" width="10.88671875" style="1" customWidth="1"/>
    <col min="8194" max="8194" width="7.6640625" style="1" customWidth="1"/>
    <col min="8195" max="8195" width="13.88671875" style="1" customWidth="1"/>
    <col min="8196" max="8196" width="9.33203125" style="1" customWidth="1"/>
    <col min="8197" max="8197" width="12.33203125" style="1" customWidth="1"/>
    <col min="8198" max="8198" width="0" style="1" hidden="1" customWidth="1"/>
    <col min="8199" max="8446" width="9.109375" style="1"/>
    <col min="8447" max="8447" width="7.44140625" style="1" customWidth="1"/>
    <col min="8448" max="8448" width="47.5546875" style="1" customWidth="1"/>
    <col min="8449" max="8449" width="10.88671875" style="1" customWidth="1"/>
    <col min="8450" max="8450" width="7.6640625" style="1" customWidth="1"/>
    <col min="8451" max="8451" width="13.88671875" style="1" customWidth="1"/>
    <col min="8452" max="8452" width="9.33203125" style="1" customWidth="1"/>
    <col min="8453" max="8453" width="12.33203125" style="1" customWidth="1"/>
    <col min="8454" max="8454" width="0" style="1" hidden="1" customWidth="1"/>
    <col min="8455" max="8702" width="9.109375" style="1"/>
    <col min="8703" max="8703" width="7.44140625" style="1" customWidth="1"/>
    <col min="8704" max="8704" width="47.5546875" style="1" customWidth="1"/>
    <col min="8705" max="8705" width="10.88671875" style="1" customWidth="1"/>
    <col min="8706" max="8706" width="7.6640625" style="1" customWidth="1"/>
    <col min="8707" max="8707" width="13.88671875" style="1" customWidth="1"/>
    <col min="8708" max="8708" width="9.33203125" style="1" customWidth="1"/>
    <col min="8709" max="8709" width="12.33203125" style="1" customWidth="1"/>
    <col min="8710" max="8710" width="0" style="1" hidden="1" customWidth="1"/>
    <col min="8711" max="8958" width="9.109375" style="1"/>
    <col min="8959" max="8959" width="7.44140625" style="1" customWidth="1"/>
    <col min="8960" max="8960" width="47.5546875" style="1" customWidth="1"/>
    <col min="8961" max="8961" width="10.88671875" style="1" customWidth="1"/>
    <col min="8962" max="8962" width="7.6640625" style="1" customWidth="1"/>
    <col min="8963" max="8963" width="13.88671875" style="1" customWidth="1"/>
    <col min="8964" max="8964" width="9.33203125" style="1" customWidth="1"/>
    <col min="8965" max="8965" width="12.33203125" style="1" customWidth="1"/>
    <col min="8966" max="8966" width="0" style="1" hidden="1" customWidth="1"/>
    <col min="8967" max="9214" width="9.109375" style="1"/>
    <col min="9215" max="9215" width="7.44140625" style="1" customWidth="1"/>
    <col min="9216" max="9216" width="47.5546875" style="1" customWidth="1"/>
    <col min="9217" max="9217" width="10.88671875" style="1" customWidth="1"/>
    <col min="9218" max="9218" width="7.6640625" style="1" customWidth="1"/>
    <col min="9219" max="9219" width="13.88671875" style="1" customWidth="1"/>
    <col min="9220" max="9220" width="9.33203125" style="1" customWidth="1"/>
    <col min="9221" max="9221" width="12.33203125" style="1" customWidth="1"/>
    <col min="9222" max="9222" width="0" style="1" hidden="1" customWidth="1"/>
    <col min="9223" max="9470" width="9.109375" style="1"/>
    <col min="9471" max="9471" width="7.44140625" style="1" customWidth="1"/>
    <col min="9472" max="9472" width="47.5546875" style="1" customWidth="1"/>
    <col min="9473" max="9473" width="10.88671875" style="1" customWidth="1"/>
    <col min="9474" max="9474" width="7.6640625" style="1" customWidth="1"/>
    <col min="9475" max="9475" width="13.88671875" style="1" customWidth="1"/>
    <col min="9476" max="9476" width="9.33203125" style="1" customWidth="1"/>
    <col min="9477" max="9477" width="12.33203125" style="1" customWidth="1"/>
    <col min="9478" max="9478" width="0" style="1" hidden="1" customWidth="1"/>
    <col min="9479" max="9726" width="9.109375" style="1"/>
    <col min="9727" max="9727" width="7.44140625" style="1" customWidth="1"/>
    <col min="9728" max="9728" width="47.5546875" style="1" customWidth="1"/>
    <col min="9729" max="9729" width="10.88671875" style="1" customWidth="1"/>
    <col min="9730" max="9730" width="7.6640625" style="1" customWidth="1"/>
    <col min="9731" max="9731" width="13.88671875" style="1" customWidth="1"/>
    <col min="9732" max="9732" width="9.33203125" style="1" customWidth="1"/>
    <col min="9733" max="9733" width="12.33203125" style="1" customWidth="1"/>
    <col min="9734" max="9734" width="0" style="1" hidden="1" customWidth="1"/>
    <col min="9735" max="9982" width="9.109375" style="1"/>
    <col min="9983" max="9983" width="7.44140625" style="1" customWidth="1"/>
    <col min="9984" max="9984" width="47.5546875" style="1" customWidth="1"/>
    <col min="9985" max="9985" width="10.88671875" style="1" customWidth="1"/>
    <col min="9986" max="9986" width="7.6640625" style="1" customWidth="1"/>
    <col min="9987" max="9987" width="13.88671875" style="1" customWidth="1"/>
    <col min="9988" max="9988" width="9.33203125" style="1" customWidth="1"/>
    <col min="9989" max="9989" width="12.33203125" style="1" customWidth="1"/>
    <col min="9990" max="9990" width="0" style="1" hidden="1" customWidth="1"/>
    <col min="9991" max="10238" width="9.109375" style="1"/>
    <col min="10239" max="10239" width="7.44140625" style="1" customWidth="1"/>
    <col min="10240" max="10240" width="47.5546875" style="1" customWidth="1"/>
    <col min="10241" max="10241" width="10.88671875" style="1" customWidth="1"/>
    <col min="10242" max="10242" width="7.6640625" style="1" customWidth="1"/>
    <col min="10243" max="10243" width="13.88671875" style="1" customWidth="1"/>
    <col min="10244" max="10244" width="9.33203125" style="1" customWidth="1"/>
    <col min="10245" max="10245" width="12.33203125" style="1" customWidth="1"/>
    <col min="10246" max="10246" width="0" style="1" hidden="1" customWidth="1"/>
    <col min="10247" max="10494" width="9.109375" style="1"/>
    <col min="10495" max="10495" width="7.44140625" style="1" customWidth="1"/>
    <col min="10496" max="10496" width="47.5546875" style="1" customWidth="1"/>
    <col min="10497" max="10497" width="10.88671875" style="1" customWidth="1"/>
    <col min="10498" max="10498" width="7.6640625" style="1" customWidth="1"/>
    <col min="10499" max="10499" width="13.88671875" style="1" customWidth="1"/>
    <col min="10500" max="10500" width="9.33203125" style="1" customWidth="1"/>
    <col min="10501" max="10501" width="12.33203125" style="1" customWidth="1"/>
    <col min="10502" max="10502" width="0" style="1" hidden="1" customWidth="1"/>
    <col min="10503" max="10750" width="9.109375" style="1"/>
    <col min="10751" max="10751" width="7.44140625" style="1" customWidth="1"/>
    <col min="10752" max="10752" width="47.5546875" style="1" customWidth="1"/>
    <col min="10753" max="10753" width="10.88671875" style="1" customWidth="1"/>
    <col min="10754" max="10754" width="7.6640625" style="1" customWidth="1"/>
    <col min="10755" max="10755" width="13.88671875" style="1" customWidth="1"/>
    <col min="10756" max="10756" width="9.33203125" style="1" customWidth="1"/>
    <col min="10757" max="10757" width="12.33203125" style="1" customWidth="1"/>
    <col min="10758" max="10758" width="0" style="1" hidden="1" customWidth="1"/>
    <col min="10759" max="11006" width="9.109375" style="1"/>
    <col min="11007" max="11007" width="7.44140625" style="1" customWidth="1"/>
    <col min="11008" max="11008" width="47.5546875" style="1" customWidth="1"/>
    <col min="11009" max="11009" width="10.88671875" style="1" customWidth="1"/>
    <col min="11010" max="11010" width="7.6640625" style="1" customWidth="1"/>
    <col min="11011" max="11011" width="13.88671875" style="1" customWidth="1"/>
    <col min="11012" max="11012" width="9.33203125" style="1" customWidth="1"/>
    <col min="11013" max="11013" width="12.33203125" style="1" customWidth="1"/>
    <col min="11014" max="11014" width="0" style="1" hidden="1" customWidth="1"/>
    <col min="11015" max="11262" width="9.109375" style="1"/>
    <col min="11263" max="11263" width="7.44140625" style="1" customWidth="1"/>
    <col min="11264" max="11264" width="47.5546875" style="1" customWidth="1"/>
    <col min="11265" max="11265" width="10.88671875" style="1" customWidth="1"/>
    <col min="11266" max="11266" width="7.6640625" style="1" customWidth="1"/>
    <col min="11267" max="11267" width="13.88671875" style="1" customWidth="1"/>
    <col min="11268" max="11268" width="9.33203125" style="1" customWidth="1"/>
    <col min="11269" max="11269" width="12.33203125" style="1" customWidth="1"/>
    <col min="11270" max="11270" width="0" style="1" hidden="1" customWidth="1"/>
    <col min="11271" max="11518" width="9.109375" style="1"/>
    <col min="11519" max="11519" width="7.44140625" style="1" customWidth="1"/>
    <col min="11520" max="11520" width="47.5546875" style="1" customWidth="1"/>
    <col min="11521" max="11521" width="10.88671875" style="1" customWidth="1"/>
    <col min="11522" max="11522" width="7.6640625" style="1" customWidth="1"/>
    <col min="11523" max="11523" width="13.88671875" style="1" customWidth="1"/>
    <col min="11524" max="11524" width="9.33203125" style="1" customWidth="1"/>
    <col min="11525" max="11525" width="12.33203125" style="1" customWidth="1"/>
    <col min="11526" max="11526" width="0" style="1" hidden="1" customWidth="1"/>
    <col min="11527" max="11774" width="9.109375" style="1"/>
    <col min="11775" max="11775" width="7.44140625" style="1" customWidth="1"/>
    <col min="11776" max="11776" width="47.5546875" style="1" customWidth="1"/>
    <col min="11777" max="11777" width="10.88671875" style="1" customWidth="1"/>
    <col min="11778" max="11778" width="7.6640625" style="1" customWidth="1"/>
    <col min="11779" max="11779" width="13.88671875" style="1" customWidth="1"/>
    <col min="11780" max="11780" width="9.33203125" style="1" customWidth="1"/>
    <col min="11781" max="11781" width="12.33203125" style="1" customWidth="1"/>
    <col min="11782" max="11782" width="0" style="1" hidden="1" customWidth="1"/>
    <col min="11783" max="12030" width="9.109375" style="1"/>
    <col min="12031" max="12031" width="7.44140625" style="1" customWidth="1"/>
    <col min="12032" max="12032" width="47.5546875" style="1" customWidth="1"/>
    <col min="12033" max="12033" width="10.88671875" style="1" customWidth="1"/>
    <col min="12034" max="12034" width="7.6640625" style="1" customWidth="1"/>
    <col min="12035" max="12035" width="13.88671875" style="1" customWidth="1"/>
    <col min="12036" max="12036" width="9.33203125" style="1" customWidth="1"/>
    <col min="12037" max="12037" width="12.33203125" style="1" customWidth="1"/>
    <col min="12038" max="12038" width="0" style="1" hidden="1" customWidth="1"/>
    <col min="12039" max="12286" width="9.109375" style="1"/>
    <col min="12287" max="12287" width="7.44140625" style="1" customWidth="1"/>
    <col min="12288" max="12288" width="47.5546875" style="1" customWidth="1"/>
    <col min="12289" max="12289" width="10.88671875" style="1" customWidth="1"/>
    <col min="12290" max="12290" width="7.6640625" style="1" customWidth="1"/>
    <col min="12291" max="12291" width="13.88671875" style="1" customWidth="1"/>
    <col min="12292" max="12292" width="9.33203125" style="1" customWidth="1"/>
    <col min="12293" max="12293" width="12.33203125" style="1" customWidth="1"/>
    <col min="12294" max="12294" width="0" style="1" hidden="1" customWidth="1"/>
    <col min="12295" max="12542" width="9.109375" style="1"/>
    <col min="12543" max="12543" width="7.44140625" style="1" customWidth="1"/>
    <col min="12544" max="12544" width="47.5546875" style="1" customWidth="1"/>
    <col min="12545" max="12545" width="10.88671875" style="1" customWidth="1"/>
    <col min="12546" max="12546" width="7.6640625" style="1" customWidth="1"/>
    <col min="12547" max="12547" width="13.88671875" style="1" customWidth="1"/>
    <col min="12548" max="12548" width="9.33203125" style="1" customWidth="1"/>
    <col min="12549" max="12549" width="12.33203125" style="1" customWidth="1"/>
    <col min="12550" max="12550" width="0" style="1" hidden="1" customWidth="1"/>
    <col min="12551" max="12798" width="9.109375" style="1"/>
    <col min="12799" max="12799" width="7.44140625" style="1" customWidth="1"/>
    <col min="12800" max="12800" width="47.5546875" style="1" customWidth="1"/>
    <col min="12801" max="12801" width="10.88671875" style="1" customWidth="1"/>
    <col min="12802" max="12802" width="7.6640625" style="1" customWidth="1"/>
    <col min="12803" max="12803" width="13.88671875" style="1" customWidth="1"/>
    <col min="12804" max="12804" width="9.33203125" style="1" customWidth="1"/>
    <col min="12805" max="12805" width="12.33203125" style="1" customWidth="1"/>
    <col min="12806" max="12806" width="0" style="1" hidden="1" customWidth="1"/>
    <col min="12807" max="13054" width="9.109375" style="1"/>
    <col min="13055" max="13055" width="7.44140625" style="1" customWidth="1"/>
    <col min="13056" max="13056" width="47.5546875" style="1" customWidth="1"/>
    <col min="13057" max="13057" width="10.88671875" style="1" customWidth="1"/>
    <col min="13058" max="13058" width="7.6640625" style="1" customWidth="1"/>
    <col min="13059" max="13059" width="13.88671875" style="1" customWidth="1"/>
    <col min="13060" max="13060" width="9.33203125" style="1" customWidth="1"/>
    <col min="13061" max="13061" width="12.33203125" style="1" customWidth="1"/>
    <col min="13062" max="13062" width="0" style="1" hidden="1" customWidth="1"/>
    <col min="13063" max="13310" width="9.109375" style="1"/>
    <col min="13311" max="13311" width="7.44140625" style="1" customWidth="1"/>
    <col min="13312" max="13312" width="47.5546875" style="1" customWidth="1"/>
    <col min="13313" max="13313" width="10.88671875" style="1" customWidth="1"/>
    <col min="13314" max="13314" width="7.6640625" style="1" customWidth="1"/>
    <col min="13315" max="13315" width="13.88671875" style="1" customWidth="1"/>
    <col min="13316" max="13316" width="9.33203125" style="1" customWidth="1"/>
    <col min="13317" max="13317" width="12.33203125" style="1" customWidth="1"/>
    <col min="13318" max="13318" width="0" style="1" hidden="1" customWidth="1"/>
    <col min="13319" max="13566" width="9.109375" style="1"/>
    <col min="13567" max="13567" width="7.44140625" style="1" customWidth="1"/>
    <col min="13568" max="13568" width="47.5546875" style="1" customWidth="1"/>
    <col min="13569" max="13569" width="10.88671875" style="1" customWidth="1"/>
    <col min="13570" max="13570" width="7.6640625" style="1" customWidth="1"/>
    <col min="13571" max="13571" width="13.88671875" style="1" customWidth="1"/>
    <col min="13572" max="13572" width="9.33203125" style="1" customWidth="1"/>
    <col min="13573" max="13573" width="12.33203125" style="1" customWidth="1"/>
    <col min="13574" max="13574" width="0" style="1" hidden="1" customWidth="1"/>
    <col min="13575" max="13822" width="9.109375" style="1"/>
    <col min="13823" max="13823" width="7.44140625" style="1" customWidth="1"/>
    <col min="13824" max="13824" width="47.5546875" style="1" customWidth="1"/>
    <col min="13825" max="13825" width="10.88671875" style="1" customWidth="1"/>
    <col min="13826" max="13826" width="7.6640625" style="1" customWidth="1"/>
    <col min="13827" max="13827" width="13.88671875" style="1" customWidth="1"/>
    <col min="13828" max="13828" width="9.33203125" style="1" customWidth="1"/>
    <col min="13829" max="13829" width="12.33203125" style="1" customWidth="1"/>
    <col min="13830" max="13830" width="0" style="1" hidden="1" customWidth="1"/>
    <col min="13831" max="14078" width="9.109375" style="1"/>
    <col min="14079" max="14079" width="7.44140625" style="1" customWidth="1"/>
    <col min="14080" max="14080" width="47.5546875" style="1" customWidth="1"/>
    <col min="14081" max="14081" width="10.88671875" style="1" customWidth="1"/>
    <col min="14082" max="14082" width="7.6640625" style="1" customWidth="1"/>
    <col min="14083" max="14083" width="13.88671875" style="1" customWidth="1"/>
    <col min="14084" max="14084" width="9.33203125" style="1" customWidth="1"/>
    <col min="14085" max="14085" width="12.33203125" style="1" customWidth="1"/>
    <col min="14086" max="14086" width="0" style="1" hidden="1" customWidth="1"/>
    <col min="14087" max="14334" width="9.109375" style="1"/>
    <col min="14335" max="14335" width="7.44140625" style="1" customWidth="1"/>
    <col min="14336" max="14336" width="47.5546875" style="1" customWidth="1"/>
    <col min="14337" max="14337" width="10.88671875" style="1" customWidth="1"/>
    <col min="14338" max="14338" width="7.6640625" style="1" customWidth="1"/>
    <col min="14339" max="14339" width="13.88671875" style="1" customWidth="1"/>
    <col min="14340" max="14340" width="9.33203125" style="1" customWidth="1"/>
    <col min="14341" max="14341" width="12.33203125" style="1" customWidth="1"/>
    <col min="14342" max="14342" width="0" style="1" hidden="1" customWidth="1"/>
    <col min="14343" max="14590" width="9.109375" style="1"/>
    <col min="14591" max="14591" width="7.44140625" style="1" customWidth="1"/>
    <col min="14592" max="14592" width="47.5546875" style="1" customWidth="1"/>
    <col min="14593" max="14593" width="10.88671875" style="1" customWidth="1"/>
    <col min="14594" max="14594" width="7.6640625" style="1" customWidth="1"/>
    <col min="14595" max="14595" width="13.88671875" style="1" customWidth="1"/>
    <col min="14596" max="14596" width="9.33203125" style="1" customWidth="1"/>
    <col min="14597" max="14597" width="12.33203125" style="1" customWidth="1"/>
    <col min="14598" max="14598" width="0" style="1" hidden="1" customWidth="1"/>
    <col min="14599" max="14846" width="9.109375" style="1"/>
    <col min="14847" max="14847" width="7.44140625" style="1" customWidth="1"/>
    <col min="14848" max="14848" width="47.5546875" style="1" customWidth="1"/>
    <col min="14849" max="14849" width="10.88671875" style="1" customWidth="1"/>
    <col min="14850" max="14850" width="7.6640625" style="1" customWidth="1"/>
    <col min="14851" max="14851" width="13.88671875" style="1" customWidth="1"/>
    <col min="14852" max="14852" width="9.33203125" style="1" customWidth="1"/>
    <col min="14853" max="14853" width="12.33203125" style="1" customWidth="1"/>
    <col min="14854" max="14854" width="0" style="1" hidden="1" customWidth="1"/>
    <col min="14855" max="15102" width="9.109375" style="1"/>
    <col min="15103" max="15103" width="7.44140625" style="1" customWidth="1"/>
    <col min="15104" max="15104" width="47.5546875" style="1" customWidth="1"/>
    <col min="15105" max="15105" width="10.88671875" style="1" customWidth="1"/>
    <col min="15106" max="15106" width="7.6640625" style="1" customWidth="1"/>
    <col min="15107" max="15107" width="13.88671875" style="1" customWidth="1"/>
    <col min="15108" max="15108" width="9.33203125" style="1" customWidth="1"/>
    <col min="15109" max="15109" width="12.33203125" style="1" customWidth="1"/>
    <col min="15110" max="15110" width="0" style="1" hidden="1" customWidth="1"/>
    <col min="15111" max="15358" width="9.109375" style="1"/>
    <col min="15359" max="15359" width="7.44140625" style="1" customWidth="1"/>
    <col min="15360" max="15360" width="47.5546875" style="1" customWidth="1"/>
    <col min="15361" max="15361" width="10.88671875" style="1" customWidth="1"/>
    <col min="15362" max="15362" width="7.6640625" style="1" customWidth="1"/>
    <col min="15363" max="15363" width="13.88671875" style="1" customWidth="1"/>
    <col min="15364" max="15364" width="9.33203125" style="1" customWidth="1"/>
    <col min="15365" max="15365" width="12.33203125" style="1" customWidth="1"/>
    <col min="15366" max="15366" width="0" style="1" hidden="1" customWidth="1"/>
    <col min="15367" max="15614" width="9.109375" style="1"/>
    <col min="15615" max="15615" width="7.44140625" style="1" customWidth="1"/>
    <col min="15616" max="15616" width="47.5546875" style="1" customWidth="1"/>
    <col min="15617" max="15617" width="10.88671875" style="1" customWidth="1"/>
    <col min="15618" max="15618" width="7.6640625" style="1" customWidth="1"/>
    <col min="15619" max="15619" width="13.88671875" style="1" customWidth="1"/>
    <col min="15620" max="15620" width="9.33203125" style="1" customWidth="1"/>
    <col min="15621" max="15621" width="12.33203125" style="1" customWidth="1"/>
    <col min="15622" max="15622" width="0" style="1" hidden="1" customWidth="1"/>
    <col min="15623" max="15870" width="9.109375" style="1"/>
    <col min="15871" max="15871" width="7.44140625" style="1" customWidth="1"/>
    <col min="15872" max="15872" width="47.5546875" style="1" customWidth="1"/>
    <col min="15873" max="15873" width="10.88671875" style="1" customWidth="1"/>
    <col min="15874" max="15874" width="7.6640625" style="1" customWidth="1"/>
    <col min="15875" max="15875" width="13.88671875" style="1" customWidth="1"/>
    <col min="15876" max="15876" width="9.33203125" style="1" customWidth="1"/>
    <col min="15877" max="15877" width="12.33203125" style="1" customWidth="1"/>
    <col min="15878" max="15878" width="0" style="1" hidden="1" customWidth="1"/>
    <col min="15879" max="16126" width="9.109375" style="1"/>
    <col min="16127" max="16127" width="7.44140625" style="1" customWidth="1"/>
    <col min="16128" max="16128" width="47.5546875" style="1" customWidth="1"/>
    <col min="16129" max="16129" width="10.88671875" style="1" customWidth="1"/>
    <col min="16130" max="16130" width="7.6640625" style="1" customWidth="1"/>
    <col min="16131" max="16131" width="13.88671875" style="1" customWidth="1"/>
    <col min="16132" max="16132" width="9.33203125" style="1" customWidth="1"/>
    <col min="16133" max="16133" width="12.33203125" style="1" customWidth="1"/>
    <col min="16134" max="16134" width="0" style="1" hidden="1" customWidth="1"/>
    <col min="16135" max="16384" width="9.109375" style="1"/>
  </cols>
  <sheetData>
    <row r="1" spans="1:10" s="3" customFormat="1" ht="24" customHeight="1" x14ac:dyDescent="0.3">
      <c r="A1" s="86" t="s">
        <v>169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3" customFormat="1" ht="49.2" customHeight="1" x14ac:dyDescent="0.25">
      <c r="A2" s="76" t="s">
        <v>147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x14ac:dyDescent="0.25">
      <c r="A3" s="14"/>
      <c r="B3" s="15"/>
      <c r="C3" s="15"/>
      <c r="D3" s="15"/>
      <c r="E3" s="15"/>
      <c r="F3" s="16" t="s">
        <v>0</v>
      </c>
      <c r="G3" s="75" t="s">
        <v>104</v>
      </c>
      <c r="H3" s="75"/>
      <c r="I3" s="75"/>
      <c r="J3" s="75"/>
    </row>
    <row r="4" spans="1:10" ht="15.6" x14ac:dyDescent="0.25">
      <c r="A4" s="17" t="s">
        <v>1</v>
      </c>
      <c r="B4" s="18" t="s">
        <v>2</v>
      </c>
      <c r="C4" s="17" t="s">
        <v>3</v>
      </c>
      <c r="D4" s="17" t="s">
        <v>134</v>
      </c>
      <c r="E4" s="17" t="s">
        <v>4</v>
      </c>
      <c r="F4" s="19" t="s">
        <v>5</v>
      </c>
      <c r="G4" s="17" t="s">
        <v>105</v>
      </c>
      <c r="H4" s="20" t="s">
        <v>106</v>
      </c>
      <c r="I4" s="17" t="s">
        <v>107</v>
      </c>
      <c r="J4" s="17" t="s">
        <v>108</v>
      </c>
    </row>
    <row r="5" spans="1:10" s="2" customFormat="1" x14ac:dyDescent="0.25">
      <c r="A5" s="21" t="s">
        <v>8</v>
      </c>
      <c r="B5" s="22" t="s">
        <v>7</v>
      </c>
      <c r="C5" s="22" t="s">
        <v>9</v>
      </c>
      <c r="D5" s="22" t="s">
        <v>6</v>
      </c>
      <c r="E5" s="22" t="s">
        <v>6</v>
      </c>
      <c r="F5" s="49">
        <f>F6+F9+F17</f>
        <v>2903.5</v>
      </c>
      <c r="G5" s="50">
        <f>G6+G9+G17</f>
        <v>429.58699999999999</v>
      </c>
      <c r="H5" s="50">
        <f>H6+H9+H17</f>
        <v>1041.491</v>
      </c>
      <c r="I5" s="50">
        <f>I6+I9+I17</f>
        <v>1764.1</v>
      </c>
      <c r="J5" s="50">
        <f>J6+J9+J17</f>
        <v>2903.5</v>
      </c>
    </row>
    <row r="6" spans="1:10" s="2" customFormat="1" ht="27.6" customHeight="1" x14ac:dyDescent="0.25">
      <c r="A6" s="23" t="s">
        <v>10</v>
      </c>
      <c r="B6" s="24" t="s">
        <v>7</v>
      </c>
      <c r="C6" s="24" t="s">
        <v>11</v>
      </c>
      <c r="D6" s="24" t="s">
        <v>6</v>
      </c>
      <c r="E6" s="22" t="s">
        <v>6</v>
      </c>
      <c r="F6" s="50">
        <f>F7</f>
        <v>1474.3</v>
      </c>
      <c r="G6" s="50">
        <f>G7</f>
        <v>154.976</v>
      </c>
      <c r="H6" s="51">
        <f t="shared" ref="H6:J7" si="0">H7</f>
        <v>474.596</v>
      </c>
      <c r="I6" s="51">
        <f t="shared" si="0"/>
        <v>885.7</v>
      </c>
      <c r="J6" s="51">
        <f t="shared" si="0"/>
        <v>1474.3</v>
      </c>
    </row>
    <row r="7" spans="1:10" ht="15.6" x14ac:dyDescent="0.25">
      <c r="A7" s="25" t="s">
        <v>150</v>
      </c>
      <c r="B7" s="26" t="s">
        <v>7</v>
      </c>
      <c r="C7" s="26" t="s">
        <v>11</v>
      </c>
      <c r="D7" s="26" t="s">
        <v>12</v>
      </c>
      <c r="E7" s="27" t="s">
        <v>6</v>
      </c>
      <c r="F7" s="48">
        <f>F8</f>
        <v>1474.3</v>
      </c>
      <c r="G7" s="52">
        <f>G8</f>
        <v>154.976</v>
      </c>
      <c r="H7" s="52">
        <f t="shared" si="0"/>
        <v>474.596</v>
      </c>
      <c r="I7" s="52">
        <f t="shared" si="0"/>
        <v>885.7</v>
      </c>
      <c r="J7" s="52">
        <f t="shared" si="0"/>
        <v>1474.3</v>
      </c>
    </row>
    <row r="8" spans="1:10" ht="23.4" x14ac:dyDescent="0.25">
      <c r="A8" s="28" t="s">
        <v>13</v>
      </c>
      <c r="B8" s="26" t="s">
        <v>7</v>
      </c>
      <c r="C8" s="31" t="s">
        <v>11</v>
      </c>
      <c r="D8" s="26" t="s">
        <v>12</v>
      </c>
      <c r="E8" s="27" t="s">
        <v>14</v>
      </c>
      <c r="F8" s="48">
        <v>1474.3</v>
      </c>
      <c r="G8" s="52">
        <v>154.976</v>
      </c>
      <c r="H8" s="52">
        <v>474.596</v>
      </c>
      <c r="I8" s="52">
        <v>885.7</v>
      </c>
      <c r="J8" s="52">
        <f>F8</f>
        <v>1474.3</v>
      </c>
    </row>
    <row r="9" spans="1:10" s="2" customFormat="1" ht="23.4" x14ac:dyDescent="0.25">
      <c r="A9" s="23" t="s">
        <v>15</v>
      </c>
      <c r="B9" s="24" t="s">
        <v>7</v>
      </c>
      <c r="C9" s="24" t="s">
        <v>16</v>
      </c>
      <c r="D9" s="24" t="s">
        <v>6</v>
      </c>
      <c r="E9" s="29"/>
      <c r="F9" s="50">
        <f>F10+F12</f>
        <v>1345.2</v>
      </c>
      <c r="G9" s="50">
        <f t="shared" ref="G9:J9" si="1">G10+G12</f>
        <v>253.61099999999999</v>
      </c>
      <c r="H9" s="50">
        <f t="shared" si="1"/>
        <v>524.89499999999998</v>
      </c>
      <c r="I9" s="50">
        <f>I10+I12</f>
        <v>815.4</v>
      </c>
      <c r="J9" s="50">
        <f t="shared" si="1"/>
        <v>1345.2</v>
      </c>
    </row>
    <row r="10" spans="1:10" ht="21" customHeight="1" x14ac:dyDescent="0.25">
      <c r="A10" s="25" t="s">
        <v>151</v>
      </c>
      <c r="B10" s="26" t="s">
        <v>7</v>
      </c>
      <c r="C10" s="26" t="s">
        <v>16</v>
      </c>
      <c r="D10" s="26" t="s">
        <v>17</v>
      </c>
      <c r="E10" s="27" t="s">
        <v>6</v>
      </c>
      <c r="F10" s="48">
        <f>F11</f>
        <v>109.8</v>
      </c>
      <c r="G10" s="52">
        <f>G11</f>
        <v>0</v>
      </c>
      <c r="H10" s="52">
        <f t="shared" ref="H10:J10" si="2">H11</f>
        <v>0</v>
      </c>
      <c r="I10" s="52">
        <f t="shared" si="2"/>
        <v>0</v>
      </c>
      <c r="J10" s="52">
        <f t="shared" si="2"/>
        <v>109.8</v>
      </c>
    </row>
    <row r="11" spans="1:10" ht="23.4" x14ac:dyDescent="0.25">
      <c r="A11" s="25" t="s">
        <v>13</v>
      </c>
      <c r="B11" s="26" t="s">
        <v>7</v>
      </c>
      <c r="C11" s="26" t="s">
        <v>16</v>
      </c>
      <c r="D11" s="26" t="s">
        <v>17</v>
      </c>
      <c r="E11" s="27" t="s">
        <v>14</v>
      </c>
      <c r="F11" s="48">
        <v>109.8</v>
      </c>
      <c r="G11" s="52">
        <v>0</v>
      </c>
      <c r="H11" s="52">
        <v>0</v>
      </c>
      <c r="I11" s="52">
        <v>0</v>
      </c>
      <c r="J11" s="54">
        <f>F11</f>
        <v>109.8</v>
      </c>
    </row>
    <row r="12" spans="1:10" ht="15.6" x14ac:dyDescent="0.25">
      <c r="A12" s="25" t="s">
        <v>152</v>
      </c>
      <c r="B12" s="26" t="s">
        <v>7</v>
      </c>
      <c r="C12" s="26" t="s">
        <v>16</v>
      </c>
      <c r="D12" s="26" t="s">
        <v>18</v>
      </c>
      <c r="E12" s="27" t="s">
        <v>6</v>
      </c>
      <c r="F12" s="53">
        <f>F13+F14+F15</f>
        <v>1235.4000000000001</v>
      </c>
      <c r="G12" s="52">
        <f>G13+G14+G15</f>
        <v>253.61099999999999</v>
      </c>
      <c r="H12" s="52">
        <f>H13+H14+H15</f>
        <v>524.89499999999998</v>
      </c>
      <c r="I12" s="52">
        <f>I13+I14+I15</f>
        <v>815.4</v>
      </c>
      <c r="J12" s="52">
        <f>J13+J14+J15</f>
        <v>1235.4000000000001</v>
      </c>
    </row>
    <row r="13" spans="1:10" ht="23.4" x14ac:dyDescent="0.25">
      <c r="A13" s="25" t="s">
        <v>13</v>
      </c>
      <c r="B13" s="26" t="s">
        <v>7</v>
      </c>
      <c r="C13" s="26" t="s">
        <v>16</v>
      </c>
      <c r="D13" s="26" t="s">
        <v>18</v>
      </c>
      <c r="E13" s="27" t="s">
        <v>14</v>
      </c>
      <c r="F13" s="48">
        <v>800.2</v>
      </c>
      <c r="G13" s="52">
        <v>152.589</v>
      </c>
      <c r="H13" s="52">
        <v>320.64999999999998</v>
      </c>
      <c r="I13" s="52">
        <v>513.79999999999995</v>
      </c>
      <c r="J13" s="52">
        <f>F13</f>
        <v>800.2</v>
      </c>
    </row>
    <row r="14" spans="1:10" x14ac:dyDescent="0.25">
      <c r="A14" s="25" t="s">
        <v>19</v>
      </c>
      <c r="B14" s="26" t="s">
        <v>7</v>
      </c>
      <c r="C14" s="26" t="s">
        <v>16</v>
      </c>
      <c r="D14" s="26" t="s">
        <v>18</v>
      </c>
      <c r="E14" s="27" t="s">
        <v>20</v>
      </c>
      <c r="F14" s="48">
        <v>433.1</v>
      </c>
      <c r="G14" s="52">
        <v>101.02200000000001</v>
      </c>
      <c r="H14" s="52">
        <v>203.20500000000001</v>
      </c>
      <c r="I14" s="52">
        <v>300</v>
      </c>
      <c r="J14" s="54">
        <f>F14</f>
        <v>433.1</v>
      </c>
    </row>
    <row r="15" spans="1:10" x14ac:dyDescent="0.25">
      <c r="A15" s="14" t="s">
        <v>21</v>
      </c>
      <c r="B15" s="27" t="s">
        <v>7</v>
      </c>
      <c r="C15" s="30" t="s">
        <v>16</v>
      </c>
      <c r="D15" s="27" t="s">
        <v>18</v>
      </c>
      <c r="E15" s="27" t="s">
        <v>22</v>
      </c>
      <c r="F15" s="53">
        <v>2.1</v>
      </c>
      <c r="G15" s="54">
        <v>0</v>
      </c>
      <c r="H15" s="52">
        <v>1.04</v>
      </c>
      <c r="I15" s="54">
        <v>1.6</v>
      </c>
      <c r="J15" s="54">
        <f>F15</f>
        <v>2.1</v>
      </c>
    </row>
    <row r="16" spans="1:10" x14ac:dyDescent="0.25">
      <c r="A16" s="23" t="s">
        <v>36</v>
      </c>
      <c r="B16" s="24">
        <v>938</v>
      </c>
      <c r="C16" s="33" t="s">
        <v>37</v>
      </c>
      <c r="D16" s="26"/>
      <c r="E16" s="27"/>
      <c r="F16" s="50">
        <f>F17</f>
        <v>84</v>
      </c>
      <c r="G16" s="51">
        <f>G17</f>
        <v>21</v>
      </c>
      <c r="H16" s="51">
        <v>42</v>
      </c>
      <c r="I16" s="51">
        <v>63</v>
      </c>
      <c r="J16" s="51">
        <v>84</v>
      </c>
    </row>
    <row r="17" spans="1:28" ht="15.6" x14ac:dyDescent="0.25">
      <c r="A17" s="25" t="s">
        <v>23</v>
      </c>
      <c r="B17" s="26" t="s">
        <v>7</v>
      </c>
      <c r="C17" s="31" t="s">
        <v>37</v>
      </c>
      <c r="D17" s="26" t="s">
        <v>24</v>
      </c>
      <c r="E17" s="27" t="s">
        <v>6</v>
      </c>
      <c r="F17" s="48">
        <f>F18</f>
        <v>84</v>
      </c>
      <c r="G17" s="52">
        <f>G18</f>
        <v>21</v>
      </c>
      <c r="H17" s="52">
        <f t="shared" ref="H17:J17" si="3">H18</f>
        <v>42</v>
      </c>
      <c r="I17" s="52">
        <f t="shared" si="3"/>
        <v>63</v>
      </c>
      <c r="J17" s="52">
        <f t="shared" si="3"/>
        <v>84</v>
      </c>
    </row>
    <row r="18" spans="1:28" x14ac:dyDescent="0.25">
      <c r="A18" s="25" t="s">
        <v>21</v>
      </c>
      <c r="B18" s="26" t="s">
        <v>7</v>
      </c>
      <c r="C18" s="31" t="s">
        <v>37</v>
      </c>
      <c r="D18" s="26" t="s">
        <v>24</v>
      </c>
      <c r="E18" s="27" t="s">
        <v>22</v>
      </c>
      <c r="F18" s="48">
        <v>84</v>
      </c>
      <c r="G18" s="52">
        <v>21</v>
      </c>
      <c r="H18" s="52">
        <v>42</v>
      </c>
      <c r="I18" s="52">
        <v>63</v>
      </c>
      <c r="J18" s="54">
        <f>F18</f>
        <v>84</v>
      </c>
    </row>
    <row r="19" spans="1:28" s="2" customFormat="1" ht="23.4" x14ac:dyDescent="0.25">
      <c r="A19" s="23" t="s">
        <v>132</v>
      </c>
      <c r="B19" s="24" t="s">
        <v>25</v>
      </c>
      <c r="C19" s="24" t="s">
        <v>6</v>
      </c>
      <c r="D19" s="24" t="s">
        <v>6</v>
      </c>
      <c r="E19" s="22" t="s">
        <v>6</v>
      </c>
      <c r="F19" s="49">
        <f>F20+F41+F58+F65+F83+F87+F96+F102+F116+F112</f>
        <v>61668.9</v>
      </c>
      <c r="G19" s="51">
        <f>G20+G41+G58+G65+G83+G87+G96+G102+G112+G116</f>
        <v>6595.6150000000016</v>
      </c>
      <c r="H19" s="51">
        <f>H20+H41+H58+H65+H83+H87+H96+H102+H112+H116</f>
        <v>15730.599000000002</v>
      </c>
      <c r="I19" s="51">
        <f>I20+I41+I58+I65+I83+I87+I96+I102+I112+I116</f>
        <v>51283.813999999998</v>
      </c>
      <c r="J19" s="57">
        <f>J20+J41+J58+J65+J83+J87+J96+J102+J112+J116</f>
        <v>61668.9</v>
      </c>
    </row>
    <row r="20" spans="1:28" s="2" customFormat="1" x14ac:dyDescent="0.25">
      <c r="A20" s="23" t="s">
        <v>8</v>
      </c>
      <c r="B20" s="24" t="s">
        <v>25</v>
      </c>
      <c r="C20" s="24" t="s">
        <v>9</v>
      </c>
      <c r="D20" s="24" t="s">
        <v>6</v>
      </c>
      <c r="E20" s="22" t="s">
        <v>6</v>
      </c>
      <c r="F20" s="49">
        <f>F21+F31+F34</f>
        <v>11142.699999999999</v>
      </c>
      <c r="G20" s="51">
        <f>G21+G31+G34</f>
        <v>2041.0910000000001</v>
      </c>
      <c r="H20" s="51">
        <f t="shared" ref="H20:J20" si="4">H21+H31+H34</f>
        <v>4695.9949999999999</v>
      </c>
      <c r="I20" s="51">
        <f t="shared" si="4"/>
        <v>7680.4459999999999</v>
      </c>
      <c r="J20" s="57">
        <f t="shared" si="4"/>
        <v>11142.699999999999</v>
      </c>
    </row>
    <row r="21" spans="1:28" s="2" customFormat="1" ht="23.4" x14ac:dyDescent="0.25">
      <c r="A21" s="23" t="s">
        <v>26</v>
      </c>
      <c r="B21" s="24" t="s">
        <v>25</v>
      </c>
      <c r="C21" s="24" t="s">
        <v>27</v>
      </c>
      <c r="D21" s="24"/>
      <c r="E21" s="22" t="s">
        <v>6</v>
      </c>
      <c r="F21" s="49">
        <f>F22+F24+F28</f>
        <v>10644.599999999999</v>
      </c>
      <c r="G21" s="51">
        <f>G22+G24+G28</f>
        <v>2041.0910000000001</v>
      </c>
      <c r="H21" s="51">
        <f t="shared" ref="H21:J21" si="5">H22+H24+H28</f>
        <v>4625.9949999999999</v>
      </c>
      <c r="I21" s="51">
        <f t="shared" si="5"/>
        <v>7262.3459999999995</v>
      </c>
      <c r="J21" s="57">
        <f t="shared" si="5"/>
        <v>10644.599999999999</v>
      </c>
    </row>
    <row r="22" spans="1:28" x14ac:dyDescent="0.25">
      <c r="A22" s="25" t="s">
        <v>153</v>
      </c>
      <c r="B22" s="26" t="s">
        <v>25</v>
      </c>
      <c r="C22" s="26" t="s">
        <v>27</v>
      </c>
      <c r="D22" s="26" t="s">
        <v>28</v>
      </c>
      <c r="E22" s="27" t="s">
        <v>6</v>
      </c>
      <c r="F22" s="53">
        <f>F23</f>
        <v>1474.3</v>
      </c>
      <c r="G22" s="52">
        <f>G23</f>
        <v>181.172</v>
      </c>
      <c r="H22" s="52">
        <f t="shared" ref="H22:J22" si="6">H23</f>
        <v>525.56899999999996</v>
      </c>
      <c r="I22" s="52">
        <f t="shared" si="6"/>
        <v>895.2</v>
      </c>
      <c r="J22" s="52">
        <f t="shared" si="6"/>
        <v>1474.3</v>
      </c>
    </row>
    <row r="23" spans="1:28" ht="23.4" x14ac:dyDescent="0.25">
      <c r="A23" s="25" t="s">
        <v>13</v>
      </c>
      <c r="B23" s="26" t="s">
        <v>25</v>
      </c>
      <c r="C23" s="26" t="s">
        <v>27</v>
      </c>
      <c r="D23" s="26" t="s">
        <v>28</v>
      </c>
      <c r="E23" s="27" t="s">
        <v>14</v>
      </c>
      <c r="F23" s="48">
        <v>1474.3</v>
      </c>
      <c r="G23" s="54">
        <v>181.172</v>
      </c>
      <c r="H23" s="52">
        <v>525.56899999999996</v>
      </c>
      <c r="I23" s="52">
        <v>895.2</v>
      </c>
      <c r="J23" s="54">
        <f>F23</f>
        <v>1474.3</v>
      </c>
    </row>
    <row r="24" spans="1:28" ht="15.6" x14ac:dyDescent="0.25">
      <c r="A24" s="25" t="s">
        <v>154</v>
      </c>
      <c r="B24" s="26" t="s">
        <v>25</v>
      </c>
      <c r="C24" s="26" t="s">
        <v>27</v>
      </c>
      <c r="D24" s="26" t="s">
        <v>29</v>
      </c>
      <c r="E24" s="27" t="s">
        <v>6</v>
      </c>
      <c r="F24" s="48">
        <f>F25+F26+F27</f>
        <v>8173.5</v>
      </c>
      <c r="G24" s="52">
        <f>G25+G26+G27</f>
        <v>1732.239</v>
      </c>
      <c r="H24" s="52">
        <f t="shared" ref="H24:J24" si="7">H25+H26+H27</f>
        <v>3739.0059999999999</v>
      </c>
      <c r="I24" s="52">
        <f t="shared" si="7"/>
        <v>5733.1459999999997</v>
      </c>
      <c r="J24" s="54">
        <f t="shared" si="7"/>
        <v>8173.5</v>
      </c>
    </row>
    <row r="25" spans="1:28" ht="23.4" x14ac:dyDescent="0.25">
      <c r="A25" s="25" t="s">
        <v>13</v>
      </c>
      <c r="B25" s="26" t="s">
        <v>25</v>
      </c>
      <c r="C25" s="26" t="s">
        <v>27</v>
      </c>
      <c r="D25" s="26" t="s">
        <v>29</v>
      </c>
      <c r="E25" s="27" t="s">
        <v>14</v>
      </c>
      <c r="F25" s="48">
        <v>5595.1</v>
      </c>
      <c r="G25" s="54">
        <v>801.06500000000005</v>
      </c>
      <c r="H25" s="52">
        <v>2212.66</v>
      </c>
      <c r="I25" s="52">
        <v>3745.5</v>
      </c>
      <c r="J25" s="54">
        <f>F25</f>
        <v>5595.1</v>
      </c>
    </row>
    <row r="26" spans="1:28" x14ac:dyDescent="0.25">
      <c r="A26" s="25" t="s">
        <v>19</v>
      </c>
      <c r="B26" s="26" t="s">
        <v>25</v>
      </c>
      <c r="C26" s="26" t="s">
        <v>27</v>
      </c>
      <c r="D26" s="26" t="s">
        <v>29</v>
      </c>
      <c r="E26" s="26" t="s">
        <v>20</v>
      </c>
      <c r="F26" s="48">
        <v>2448.73</v>
      </c>
      <c r="G26" s="52">
        <v>931.17399999999998</v>
      </c>
      <c r="H26" s="52">
        <v>1398.7</v>
      </c>
      <c r="I26" s="52">
        <v>1860</v>
      </c>
      <c r="J26" s="54">
        <f>F26</f>
        <v>2448.73</v>
      </c>
      <c r="K26" s="7"/>
    </row>
    <row r="27" spans="1:28" x14ac:dyDescent="0.25">
      <c r="A27" s="25" t="s">
        <v>21</v>
      </c>
      <c r="B27" s="26" t="s">
        <v>25</v>
      </c>
      <c r="C27" s="26" t="s">
        <v>27</v>
      </c>
      <c r="D27" s="26" t="s">
        <v>29</v>
      </c>
      <c r="E27" s="26" t="s">
        <v>22</v>
      </c>
      <c r="F27" s="48">
        <v>129.66999999999999</v>
      </c>
      <c r="G27" s="52">
        <v>0</v>
      </c>
      <c r="H27" s="52">
        <v>127.646</v>
      </c>
      <c r="I27" s="52">
        <v>127.646</v>
      </c>
      <c r="J27" s="54">
        <f>F27</f>
        <v>129.66999999999999</v>
      </c>
    </row>
    <row r="28" spans="1:28" ht="23.4" x14ac:dyDescent="0.25">
      <c r="A28" s="25" t="s">
        <v>30</v>
      </c>
      <c r="B28" s="26" t="s">
        <v>25</v>
      </c>
      <c r="C28" s="26" t="s">
        <v>27</v>
      </c>
      <c r="D28" s="26" t="s">
        <v>31</v>
      </c>
      <c r="E28" s="27" t="s">
        <v>6</v>
      </c>
      <c r="F28" s="48">
        <f>F29+F30</f>
        <v>996.8</v>
      </c>
      <c r="G28" s="52">
        <f>G29+G30</f>
        <v>127.68</v>
      </c>
      <c r="H28" s="52">
        <f t="shared" ref="H28:J28" si="8">H29+H30</f>
        <v>361.42</v>
      </c>
      <c r="I28" s="52">
        <f>I29+I30</f>
        <v>634</v>
      </c>
      <c r="J28" s="52">
        <f t="shared" si="8"/>
        <v>996.8</v>
      </c>
    </row>
    <row r="29" spans="1:28" s="8" customFormat="1" ht="23.4" x14ac:dyDescent="0.25">
      <c r="A29" s="25" t="s">
        <v>13</v>
      </c>
      <c r="B29" s="26" t="s">
        <v>25</v>
      </c>
      <c r="C29" s="26" t="s">
        <v>27</v>
      </c>
      <c r="D29" s="26" t="s">
        <v>31</v>
      </c>
      <c r="E29" s="26" t="s">
        <v>14</v>
      </c>
      <c r="F29" s="48">
        <v>923.3</v>
      </c>
      <c r="G29" s="52">
        <v>91.587000000000003</v>
      </c>
      <c r="H29" s="52">
        <v>324.66500000000002</v>
      </c>
      <c r="I29" s="52">
        <v>578</v>
      </c>
      <c r="J29" s="54">
        <f>F29</f>
        <v>923.3</v>
      </c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7"/>
    </row>
    <row r="30" spans="1:28" s="8" customFormat="1" x14ac:dyDescent="0.25">
      <c r="A30" s="25" t="s">
        <v>19</v>
      </c>
      <c r="B30" s="26" t="s">
        <v>25</v>
      </c>
      <c r="C30" s="26" t="s">
        <v>27</v>
      </c>
      <c r="D30" s="26" t="s">
        <v>31</v>
      </c>
      <c r="E30" s="26" t="s">
        <v>20</v>
      </c>
      <c r="F30" s="48">
        <v>73.5</v>
      </c>
      <c r="G30" s="52">
        <v>36.093000000000004</v>
      </c>
      <c r="H30" s="52">
        <v>36.755000000000003</v>
      </c>
      <c r="I30" s="52">
        <v>56</v>
      </c>
      <c r="J30" s="54">
        <f>F30</f>
        <v>73.5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7"/>
    </row>
    <row r="31" spans="1:28" s="2" customFormat="1" x14ac:dyDescent="0.25">
      <c r="A31" s="23" t="s">
        <v>32</v>
      </c>
      <c r="B31" s="24" t="s">
        <v>25</v>
      </c>
      <c r="C31" s="24" t="s">
        <v>33</v>
      </c>
      <c r="D31" s="24" t="s">
        <v>6</v>
      </c>
      <c r="E31" s="22" t="s">
        <v>6</v>
      </c>
      <c r="F31" s="50">
        <f>F32</f>
        <v>10</v>
      </c>
      <c r="G31" s="51">
        <f>G32</f>
        <v>0</v>
      </c>
      <c r="H31" s="51">
        <f t="shared" ref="H31:J32" si="9">H32</f>
        <v>0</v>
      </c>
      <c r="I31" s="51">
        <f t="shared" si="9"/>
        <v>0</v>
      </c>
      <c r="J31" s="51">
        <f t="shared" si="9"/>
        <v>10</v>
      </c>
      <c r="K31" s="12"/>
    </row>
    <row r="32" spans="1:28" x14ac:dyDescent="0.25">
      <c r="A32" s="25" t="s">
        <v>34</v>
      </c>
      <c r="B32" s="26" t="s">
        <v>25</v>
      </c>
      <c r="C32" s="26" t="s">
        <v>33</v>
      </c>
      <c r="D32" s="26" t="s">
        <v>35</v>
      </c>
      <c r="E32" s="27" t="s">
        <v>6</v>
      </c>
      <c r="F32" s="48">
        <f>F33</f>
        <v>10</v>
      </c>
      <c r="G32" s="52">
        <f>G33</f>
        <v>0</v>
      </c>
      <c r="H32" s="52">
        <f t="shared" si="9"/>
        <v>0</v>
      </c>
      <c r="I32" s="52">
        <f t="shared" si="9"/>
        <v>0</v>
      </c>
      <c r="J32" s="52">
        <f t="shared" si="9"/>
        <v>10</v>
      </c>
    </row>
    <row r="33" spans="1:22" x14ac:dyDescent="0.25">
      <c r="A33" s="25" t="s">
        <v>21</v>
      </c>
      <c r="B33" s="26" t="s">
        <v>25</v>
      </c>
      <c r="C33" s="26" t="s">
        <v>33</v>
      </c>
      <c r="D33" s="26" t="s">
        <v>35</v>
      </c>
      <c r="E33" s="27" t="s">
        <v>22</v>
      </c>
      <c r="F33" s="48">
        <v>10</v>
      </c>
      <c r="G33" s="52">
        <v>0</v>
      </c>
      <c r="H33" s="52">
        <v>0</v>
      </c>
      <c r="I33" s="52">
        <v>0</v>
      </c>
      <c r="J33" s="54">
        <f>F33</f>
        <v>10</v>
      </c>
    </row>
    <row r="34" spans="1:22" s="2" customFormat="1" x14ac:dyDescent="0.25">
      <c r="A34" s="23" t="s">
        <v>36</v>
      </c>
      <c r="B34" s="24" t="s">
        <v>25</v>
      </c>
      <c r="C34" s="24" t="s">
        <v>37</v>
      </c>
      <c r="D34" s="24" t="s">
        <v>6</v>
      </c>
      <c r="E34" s="22" t="s">
        <v>6</v>
      </c>
      <c r="F34" s="50">
        <f>F35+F39+F37</f>
        <v>488.1</v>
      </c>
      <c r="G34" s="50">
        <f t="shared" ref="G34:J34" si="10">G35+G39+G37</f>
        <v>0</v>
      </c>
      <c r="H34" s="50">
        <f t="shared" si="10"/>
        <v>70</v>
      </c>
      <c r="I34" s="50">
        <f t="shared" si="10"/>
        <v>418.1</v>
      </c>
      <c r="J34" s="50">
        <f t="shared" si="10"/>
        <v>488.1</v>
      </c>
    </row>
    <row r="35" spans="1:22" ht="15.6" x14ac:dyDescent="0.25">
      <c r="A35" s="32" t="s">
        <v>139</v>
      </c>
      <c r="B35" s="26" t="s">
        <v>25</v>
      </c>
      <c r="C35" s="26" t="s">
        <v>37</v>
      </c>
      <c r="D35" s="31" t="s">
        <v>137</v>
      </c>
      <c r="E35" s="27" t="s">
        <v>6</v>
      </c>
      <c r="F35" s="48">
        <f>F36</f>
        <v>200</v>
      </c>
      <c r="G35" s="48">
        <f t="shared" ref="G35:J35" si="11">G36</f>
        <v>0</v>
      </c>
      <c r="H35" s="48">
        <f t="shared" si="11"/>
        <v>0</v>
      </c>
      <c r="I35" s="48">
        <f t="shared" si="11"/>
        <v>200</v>
      </c>
      <c r="J35" s="48">
        <f t="shared" si="11"/>
        <v>200</v>
      </c>
    </row>
    <row r="36" spans="1:22" x14ac:dyDescent="0.25">
      <c r="A36" s="25" t="s">
        <v>19</v>
      </c>
      <c r="B36" s="26" t="s">
        <v>25</v>
      </c>
      <c r="C36" s="26" t="s">
        <v>37</v>
      </c>
      <c r="D36" s="31" t="s">
        <v>137</v>
      </c>
      <c r="E36" s="27" t="s">
        <v>20</v>
      </c>
      <c r="F36" s="48">
        <v>200</v>
      </c>
      <c r="G36" s="52">
        <v>0</v>
      </c>
      <c r="H36" s="52">
        <v>0</v>
      </c>
      <c r="I36" s="52">
        <v>200</v>
      </c>
      <c r="J36" s="54">
        <f>F36</f>
        <v>200</v>
      </c>
      <c r="K36" s="7"/>
    </row>
    <row r="37" spans="1:22" ht="31.2" x14ac:dyDescent="0.25">
      <c r="A37" s="32" t="s">
        <v>111</v>
      </c>
      <c r="B37" s="26">
        <v>890</v>
      </c>
      <c r="C37" s="31" t="s">
        <v>37</v>
      </c>
      <c r="D37" s="31" t="s">
        <v>138</v>
      </c>
      <c r="E37" s="58"/>
      <c r="F37" s="48">
        <f>F38</f>
        <v>280</v>
      </c>
      <c r="G37" s="48">
        <f t="shared" ref="G37:I37" si="12">G38</f>
        <v>0</v>
      </c>
      <c r="H37" s="48">
        <f t="shared" si="12"/>
        <v>70</v>
      </c>
      <c r="I37" s="48">
        <f t="shared" si="12"/>
        <v>210</v>
      </c>
      <c r="J37" s="52">
        <f>F37</f>
        <v>280</v>
      </c>
      <c r="K37" s="7"/>
    </row>
    <row r="38" spans="1:22" x14ac:dyDescent="0.25">
      <c r="A38" s="25" t="s">
        <v>19</v>
      </c>
      <c r="B38" s="26">
        <v>890</v>
      </c>
      <c r="C38" s="31" t="s">
        <v>37</v>
      </c>
      <c r="D38" s="31" t="s">
        <v>138</v>
      </c>
      <c r="E38" s="58">
        <v>200</v>
      </c>
      <c r="F38" s="48">
        <v>280</v>
      </c>
      <c r="G38" s="52">
        <v>0</v>
      </c>
      <c r="H38" s="52">
        <v>70</v>
      </c>
      <c r="I38" s="52">
        <v>210</v>
      </c>
      <c r="J38" s="54">
        <f>F38</f>
        <v>280</v>
      </c>
      <c r="K38" s="7"/>
    </row>
    <row r="39" spans="1:22" ht="23.4" x14ac:dyDescent="0.25">
      <c r="A39" s="25" t="s">
        <v>38</v>
      </c>
      <c r="B39" s="26" t="s">
        <v>25</v>
      </c>
      <c r="C39" s="26" t="s">
        <v>37</v>
      </c>
      <c r="D39" s="26" t="s">
        <v>39</v>
      </c>
      <c r="E39" s="27" t="s">
        <v>6</v>
      </c>
      <c r="F39" s="48">
        <f>F40</f>
        <v>8.1</v>
      </c>
      <c r="G39" s="52">
        <f>G40</f>
        <v>0</v>
      </c>
      <c r="H39" s="52">
        <f t="shared" ref="H39:J39" si="13">H40</f>
        <v>0</v>
      </c>
      <c r="I39" s="52">
        <f t="shared" si="13"/>
        <v>8.1</v>
      </c>
      <c r="J39" s="52">
        <f t="shared" si="13"/>
        <v>8.1</v>
      </c>
    </row>
    <row r="40" spans="1:22" x14ac:dyDescent="0.25">
      <c r="A40" s="25" t="s">
        <v>19</v>
      </c>
      <c r="B40" s="26" t="s">
        <v>25</v>
      </c>
      <c r="C40" s="26" t="s">
        <v>37</v>
      </c>
      <c r="D40" s="26" t="s">
        <v>39</v>
      </c>
      <c r="E40" s="26" t="s">
        <v>20</v>
      </c>
      <c r="F40" s="48">
        <v>8.1</v>
      </c>
      <c r="G40" s="52">
        <v>0</v>
      </c>
      <c r="H40" s="52">
        <v>0</v>
      </c>
      <c r="I40" s="52">
        <v>8.1</v>
      </c>
      <c r="J40" s="54">
        <f>F40</f>
        <v>8.1</v>
      </c>
      <c r="K40" s="7"/>
      <c r="V40" s="1" t="s">
        <v>115</v>
      </c>
    </row>
    <row r="41" spans="1:22" s="2" customFormat="1" ht="23.4" customHeight="1" x14ac:dyDescent="0.25">
      <c r="A41" s="23" t="s">
        <v>40</v>
      </c>
      <c r="B41" s="24" t="s">
        <v>25</v>
      </c>
      <c r="C41" s="24" t="s">
        <v>41</v>
      </c>
      <c r="D41" s="24" t="s">
        <v>6</v>
      </c>
      <c r="E41" s="22" t="s">
        <v>6</v>
      </c>
      <c r="F41" s="50">
        <f>F42+F47</f>
        <v>551</v>
      </c>
      <c r="G41" s="50">
        <f t="shared" ref="G41:J41" si="14">G42+G47</f>
        <v>2.6309999999999998</v>
      </c>
      <c r="H41" s="50">
        <f t="shared" si="14"/>
        <v>95.963999999999999</v>
      </c>
      <c r="I41" s="50">
        <f t="shared" si="14"/>
        <v>472.25</v>
      </c>
      <c r="J41" s="50">
        <f t="shared" si="14"/>
        <v>551</v>
      </c>
    </row>
    <row r="42" spans="1:22" s="2" customFormat="1" ht="33" customHeight="1" x14ac:dyDescent="0.25">
      <c r="A42" s="23" t="s">
        <v>42</v>
      </c>
      <c r="B42" s="24" t="s">
        <v>25</v>
      </c>
      <c r="C42" s="33" t="s">
        <v>109</v>
      </c>
      <c r="D42" s="24" t="s">
        <v>6</v>
      </c>
      <c r="E42" s="22" t="s">
        <v>6</v>
      </c>
      <c r="F42" s="50">
        <f>F43+F45</f>
        <v>60</v>
      </c>
      <c r="G42" s="50">
        <f t="shared" ref="G42:J42" si="15">G43+G45</f>
        <v>0</v>
      </c>
      <c r="H42" s="50">
        <f>H43+H45</f>
        <v>0</v>
      </c>
      <c r="I42" s="50">
        <f t="shared" si="15"/>
        <v>60</v>
      </c>
      <c r="J42" s="50">
        <f t="shared" si="15"/>
        <v>60</v>
      </c>
    </row>
    <row r="43" spans="1:22" ht="51" customHeight="1" x14ac:dyDescent="0.25">
      <c r="A43" s="25" t="s">
        <v>43</v>
      </c>
      <c r="B43" s="26" t="s">
        <v>25</v>
      </c>
      <c r="C43" s="31" t="s">
        <v>109</v>
      </c>
      <c r="D43" s="26">
        <v>2190000080</v>
      </c>
      <c r="E43" s="27" t="s">
        <v>6</v>
      </c>
      <c r="F43" s="48">
        <f>F44</f>
        <v>30</v>
      </c>
      <c r="G43" s="52">
        <f>G44</f>
        <v>0</v>
      </c>
      <c r="H43" s="52">
        <f t="shared" ref="H43:J43" si="16">H44</f>
        <v>0</v>
      </c>
      <c r="I43" s="52">
        <f t="shared" si="16"/>
        <v>30</v>
      </c>
      <c r="J43" s="52">
        <f t="shared" si="16"/>
        <v>30</v>
      </c>
    </row>
    <row r="44" spans="1:22" x14ac:dyDescent="0.25">
      <c r="A44" s="25" t="s">
        <v>19</v>
      </c>
      <c r="B44" s="26" t="s">
        <v>25</v>
      </c>
      <c r="C44" s="31" t="s">
        <v>109</v>
      </c>
      <c r="D44" s="26" t="s">
        <v>44</v>
      </c>
      <c r="E44" s="27" t="s">
        <v>20</v>
      </c>
      <c r="F44" s="48">
        <v>30</v>
      </c>
      <c r="G44" s="52">
        <v>0</v>
      </c>
      <c r="H44" s="52">
        <v>0</v>
      </c>
      <c r="I44" s="52">
        <v>30</v>
      </c>
      <c r="J44" s="54">
        <f>F44</f>
        <v>30</v>
      </c>
      <c r="K44" s="7"/>
    </row>
    <row r="45" spans="1:22" ht="31.2" x14ac:dyDescent="0.25">
      <c r="A45" s="25" t="s">
        <v>140</v>
      </c>
      <c r="B45" s="26">
        <v>890</v>
      </c>
      <c r="C45" s="31" t="s">
        <v>109</v>
      </c>
      <c r="D45" s="26">
        <v>2190000090</v>
      </c>
      <c r="E45" s="58"/>
      <c r="F45" s="48">
        <f>F46</f>
        <v>30</v>
      </c>
      <c r="G45" s="48">
        <f t="shared" ref="G45:I45" si="17">G46</f>
        <v>0</v>
      </c>
      <c r="H45" s="48">
        <f t="shared" si="17"/>
        <v>0</v>
      </c>
      <c r="I45" s="48">
        <f t="shared" si="17"/>
        <v>30</v>
      </c>
      <c r="J45" s="52">
        <f>F45</f>
        <v>30</v>
      </c>
      <c r="K45" s="7"/>
    </row>
    <row r="46" spans="1:22" x14ac:dyDescent="0.25">
      <c r="A46" s="25" t="s">
        <v>19</v>
      </c>
      <c r="B46" s="26">
        <v>890</v>
      </c>
      <c r="C46" s="31" t="s">
        <v>109</v>
      </c>
      <c r="D46" s="26">
        <v>2190000090</v>
      </c>
      <c r="E46" s="58">
        <v>200</v>
      </c>
      <c r="F46" s="48">
        <v>30</v>
      </c>
      <c r="G46" s="52">
        <v>0</v>
      </c>
      <c r="H46" s="52">
        <v>0</v>
      </c>
      <c r="I46" s="52">
        <v>30</v>
      </c>
      <c r="J46" s="54">
        <f>F46</f>
        <v>30</v>
      </c>
      <c r="K46" s="7"/>
    </row>
    <row r="47" spans="1:22" s="2" customFormat="1" ht="15.6" x14ac:dyDescent="0.25">
      <c r="A47" s="23" t="s">
        <v>45</v>
      </c>
      <c r="B47" s="24" t="s">
        <v>25</v>
      </c>
      <c r="C47" s="33" t="s">
        <v>46</v>
      </c>
      <c r="D47" s="24" t="s">
        <v>6</v>
      </c>
      <c r="E47" s="22" t="s">
        <v>6</v>
      </c>
      <c r="F47" s="50">
        <f>F48+F50+F52+F54+F56</f>
        <v>491</v>
      </c>
      <c r="G47" s="50">
        <f t="shared" ref="G47:J47" si="18">G48+G50+G52+G54+G56</f>
        <v>2.6309999999999998</v>
      </c>
      <c r="H47" s="50">
        <f t="shared" si="18"/>
        <v>95.963999999999999</v>
      </c>
      <c r="I47" s="50">
        <f t="shared" si="18"/>
        <v>412.25</v>
      </c>
      <c r="J47" s="50">
        <f t="shared" si="18"/>
        <v>491</v>
      </c>
      <c r="K47" s="12"/>
    </row>
    <row r="48" spans="1:22" ht="15.6" x14ac:dyDescent="0.25">
      <c r="A48" s="25" t="s">
        <v>47</v>
      </c>
      <c r="B48" s="26" t="s">
        <v>25</v>
      </c>
      <c r="C48" s="31" t="s">
        <v>46</v>
      </c>
      <c r="D48" s="26">
        <v>2190000490</v>
      </c>
      <c r="E48" s="27" t="s">
        <v>6</v>
      </c>
      <c r="F48" s="48">
        <f>F49</f>
        <v>11</v>
      </c>
      <c r="G48" s="52">
        <f>G49</f>
        <v>0</v>
      </c>
      <c r="H48" s="52">
        <f t="shared" ref="H48:J48" si="19">H49</f>
        <v>0</v>
      </c>
      <c r="I48" s="52">
        <f t="shared" si="19"/>
        <v>11</v>
      </c>
      <c r="J48" s="52">
        <f t="shared" si="19"/>
        <v>11</v>
      </c>
    </row>
    <row r="49" spans="1:18" x14ac:dyDescent="0.25">
      <c r="A49" s="25" t="s">
        <v>19</v>
      </c>
      <c r="B49" s="26" t="s">
        <v>25</v>
      </c>
      <c r="C49" s="31" t="s">
        <v>46</v>
      </c>
      <c r="D49" s="26">
        <v>2190000490</v>
      </c>
      <c r="E49" s="27" t="s">
        <v>20</v>
      </c>
      <c r="F49" s="48">
        <v>11</v>
      </c>
      <c r="G49" s="52">
        <v>0</v>
      </c>
      <c r="H49" s="52">
        <v>0</v>
      </c>
      <c r="I49" s="52">
        <v>11</v>
      </c>
      <c r="J49" s="54">
        <f>F49</f>
        <v>11</v>
      </c>
    </row>
    <row r="50" spans="1:18" ht="23.4" x14ac:dyDescent="0.25">
      <c r="A50" s="25" t="s">
        <v>48</v>
      </c>
      <c r="B50" s="26" t="s">
        <v>25</v>
      </c>
      <c r="C50" s="31" t="s">
        <v>46</v>
      </c>
      <c r="D50" s="26">
        <v>2190000510</v>
      </c>
      <c r="E50" s="27" t="s">
        <v>6</v>
      </c>
      <c r="F50" s="48">
        <f>F51</f>
        <v>338</v>
      </c>
      <c r="G50" s="52">
        <f>G51</f>
        <v>2.6309999999999998</v>
      </c>
      <c r="H50" s="52">
        <f t="shared" ref="H50:J50" si="20">H51</f>
        <v>5.9640000000000004</v>
      </c>
      <c r="I50" s="52">
        <f t="shared" si="20"/>
        <v>259.25</v>
      </c>
      <c r="J50" s="52">
        <f t="shared" si="20"/>
        <v>338</v>
      </c>
    </row>
    <row r="51" spans="1:18" ht="13.8" customHeight="1" x14ac:dyDescent="0.25">
      <c r="A51" s="25" t="s">
        <v>19</v>
      </c>
      <c r="B51" s="26" t="s">
        <v>25</v>
      </c>
      <c r="C51" s="31" t="s">
        <v>46</v>
      </c>
      <c r="D51" s="26">
        <v>2190000510</v>
      </c>
      <c r="E51" s="27" t="s">
        <v>20</v>
      </c>
      <c r="F51" s="48">
        <v>338</v>
      </c>
      <c r="G51" s="54">
        <v>2.6309999999999998</v>
      </c>
      <c r="H51" s="52">
        <v>5.9640000000000004</v>
      </c>
      <c r="I51" s="52">
        <v>259.25</v>
      </c>
      <c r="J51" s="54">
        <f>F51</f>
        <v>338</v>
      </c>
    </row>
    <row r="52" spans="1:18" ht="31.8" customHeight="1" x14ac:dyDescent="0.25">
      <c r="A52" s="28" t="s">
        <v>155</v>
      </c>
      <c r="B52" s="26" t="s">
        <v>25</v>
      </c>
      <c r="C52" s="31" t="s">
        <v>46</v>
      </c>
      <c r="D52" s="26">
        <v>2190000520</v>
      </c>
      <c r="E52" s="27" t="s">
        <v>6</v>
      </c>
      <c r="F52" s="48">
        <f>F53</f>
        <v>26.5</v>
      </c>
      <c r="G52" s="52">
        <f>G53</f>
        <v>0</v>
      </c>
      <c r="H52" s="52">
        <f t="shared" ref="H52:I52" si="21">H53</f>
        <v>0</v>
      </c>
      <c r="I52" s="52">
        <f t="shared" si="21"/>
        <v>26.5</v>
      </c>
      <c r="J52" s="52">
        <f t="shared" ref="J52:J117" si="22">F52</f>
        <v>26.5</v>
      </c>
    </row>
    <row r="53" spans="1:18" x14ac:dyDescent="0.25">
      <c r="A53" s="25" t="s">
        <v>19</v>
      </c>
      <c r="B53" s="26" t="s">
        <v>25</v>
      </c>
      <c r="C53" s="31" t="s">
        <v>46</v>
      </c>
      <c r="D53" s="26">
        <v>2190000520</v>
      </c>
      <c r="E53" s="27" t="s">
        <v>20</v>
      </c>
      <c r="F53" s="48">
        <v>26.5</v>
      </c>
      <c r="G53" s="52">
        <v>0</v>
      </c>
      <c r="H53" s="52">
        <v>0</v>
      </c>
      <c r="I53" s="52">
        <v>26.5</v>
      </c>
      <c r="J53" s="54">
        <f t="shared" si="22"/>
        <v>26.5</v>
      </c>
    </row>
    <row r="54" spans="1:18" ht="31.2" x14ac:dyDescent="0.25">
      <c r="A54" s="25" t="s">
        <v>156</v>
      </c>
      <c r="B54" s="26" t="s">
        <v>25</v>
      </c>
      <c r="C54" s="31" t="s">
        <v>46</v>
      </c>
      <c r="D54" s="26">
        <v>2190000530</v>
      </c>
      <c r="E54" s="27" t="s">
        <v>6</v>
      </c>
      <c r="F54" s="48">
        <f>F55</f>
        <v>101</v>
      </c>
      <c r="G54" s="52">
        <f>G55</f>
        <v>0</v>
      </c>
      <c r="H54" s="52">
        <f t="shared" ref="H54:I54" si="23">H55</f>
        <v>90</v>
      </c>
      <c r="I54" s="52">
        <f t="shared" si="23"/>
        <v>101</v>
      </c>
      <c r="J54" s="52">
        <f t="shared" si="22"/>
        <v>101</v>
      </c>
    </row>
    <row r="55" spans="1:18" x14ac:dyDescent="0.25">
      <c r="A55" s="25" t="s">
        <v>19</v>
      </c>
      <c r="B55" s="26" t="s">
        <v>25</v>
      </c>
      <c r="C55" s="31" t="s">
        <v>46</v>
      </c>
      <c r="D55" s="26">
        <v>2190000530</v>
      </c>
      <c r="E55" s="27" t="s">
        <v>20</v>
      </c>
      <c r="F55" s="48">
        <v>101</v>
      </c>
      <c r="G55" s="52">
        <v>0</v>
      </c>
      <c r="H55" s="52">
        <v>90</v>
      </c>
      <c r="I55" s="52">
        <v>101</v>
      </c>
      <c r="J55" s="54">
        <f t="shared" si="22"/>
        <v>101</v>
      </c>
    </row>
    <row r="56" spans="1:18" ht="46.8" x14ac:dyDescent="0.25">
      <c r="A56" s="25" t="s">
        <v>141</v>
      </c>
      <c r="B56" s="26">
        <v>890</v>
      </c>
      <c r="C56" s="31" t="s">
        <v>46</v>
      </c>
      <c r="D56" s="26">
        <v>2190000540</v>
      </c>
      <c r="E56" s="58"/>
      <c r="F56" s="48">
        <f>F57</f>
        <v>14.5</v>
      </c>
      <c r="G56" s="48">
        <f t="shared" ref="G56:I56" si="24">G57</f>
        <v>0</v>
      </c>
      <c r="H56" s="48">
        <f t="shared" si="24"/>
        <v>0</v>
      </c>
      <c r="I56" s="48">
        <f t="shared" si="24"/>
        <v>14.5</v>
      </c>
      <c r="J56" s="52">
        <f t="shared" si="22"/>
        <v>14.5</v>
      </c>
    </row>
    <row r="57" spans="1:18" x14ac:dyDescent="0.25">
      <c r="A57" s="25" t="s">
        <v>19</v>
      </c>
      <c r="B57" s="26">
        <v>890</v>
      </c>
      <c r="C57" s="31" t="s">
        <v>46</v>
      </c>
      <c r="D57" s="26">
        <v>2190000540</v>
      </c>
      <c r="E57" s="58">
        <v>200</v>
      </c>
      <c r="F57" s="48">
        <v>14.5</v>
      </c>
      <c r="G57" s="52">
        <v>0</v>
      </c>
      <c r="H57" s="52">
        <v>0</v>
      </c>
      <c r="I57" s="52">
        <v>14.5</v>
      </c>
      <c r="J57" s="54">
        <f>F57</f>
        <v>14.5</v>
      </c>
    </row>
    <row r="58" spans="1:18" s="2" customFormat="1" x14ac:dyDescent="0.25">
      <c r="A58" s="23" t="s">
        <v>49</v>
      </c>
      <c r="B58" s="24" t="s">
        <v>25</v>
      </c>
      <c r="C58" s="33" t="s">
        <v>50</v>
      </c>
      <c r="D58" s="24" t="s">
        <v>6</v>
      </c>
      <c r="E58" s="22" t="s">
        <v>6</v>
      </c>
      <c r="F58" s="50">
        <f>F61+F59</f>
        <v>14493</v>
      </c>
      <c r="G58" s="50">
        <f t="shared" ref="G58:J58" si="25">G61+G59</f>
        <v>3073.69</v>
      </c>
      <c r="H58" s="50">
        <f t="shared" si="25"/>
        <v>4309.3999999999996</v>
      </c>
      <c r="I58" s="50">
        <f t="shared" si="25"/>
        <v>11493</v>
      </c>
      <c r="J58" s="50">
        <f t="shared" si="25"/>
        <v>14493</v>
      </c>
    </row>
    <row r="59" spans="1:18" s="2" customFormat="1" ht="15.6" x14ac:dyDescent="0.25">
      <c r="A59" s="25" t="s">
        <v>143</v>
      </c>
      <c r="B59" s="26">
        <v>890</v>
      </c>
      <c r="C59" s="31" t="s">
        <v>142</v>
      </c>
      <c r="D59" s="26">
        <v>5100000102</v>
      </c>
      <c r="E59" s="59"/>
      <c r="F59" s="48">
        <f>F60</f>
        <v>85</v>
      </c>
      <c r="G59" s="48">
        <f t="shared" ref="G59:I59" si="26">G60</f>
        <v>0</v>
      </c>
      <c r="H59" s="48">
        <f t="shared" si="26"/>
        <v>0</v>
      </c>
      <c r="I59" s="48">
        <f t="shared" si="26"/>
        <v>85</v>
      </c>
      <c r="J59" s="48">
        <f>F59</f>
        <v>85</v>
      </c>
    </row>
    <row r="60" spans="1:18" s="2" customFormat="1" x14ac:dyDescent="0.25">
      <c r="A60" s="25" t="s">
        <v>21</v>
      </c>
      <c r="B60" s="26">
        <v>890</v>
      </c>
      <c r="C60" s="31" t="s">
        <v>142</v>
      </c>
      <c r="D60" s="26">
        <v>5100000102</v>
      </c>
      <c r="E60" s="58">
        <v>800</v>
      </c>
      <c r="F60" s="48">
        <v>85</v>
      </c>
      <c r="G60" s="48">
        <v>0</v>
      </c>
      <c r="H60" s="48">
        <v>0</v>
      </c>
      <c r="I60" s="48">
        <v>85</v>
      </c>
      <c r="J60" s="49">
        <f>F60</f>
        <v>85</v>
      </c>
    </row>
    <row r="61" spans="1:18" s="2" customFormat="1" x14ac:dyDescent="0.25">
      <c r="A61" s="23" t="s">
        <v>51</v>
      </c>
      <c r="B61" s="24" t="s">
        <v>25</v>
      </c>
      <c r="C61" s="33" t="s">
        <v>52</v>
      </c>
      <c r="D61" s="24" t="s">
        <v>6</v>
      </c>
      <c r="E61" s="22" t="s">
        <v>6</v>
      </c>
      <c r="F61" s="50">
        <f>F62</f>
        <v>14408</v>
      </c>
      <c r="G61" s="51">
        <f>G62</f>
        <v>3073.69</v>
      </c>
      <c r="H61" s="51">
        <f t="shared" ref="H61:I61" si="27">H62</f>
        <v>4309.3999999999996</v>
      </c>
      <c r="I61" s="51">
        <f t="shared" si="27"/>
        <v>11408</v>
      </c>
      <c r="J61" s="51">
        <f>J62</f>
        <v>14408</v>
      </c>
      <c r="K61" s="12"/>
    </row>
    <row r="62" spans="1:18" ht="23.4" x14ac:dyDescent="0.25">
      <c r="A62" s="25" t="s">
        <v>53</v>
      </c>
      <c r="B62" s="26" t="s">
        <v>25</v>
      </c>
      <c r="C62" s="31" t="s">
        <v>52</v>
      </c>
      <c r="D62" s="26">
        <v>3150000110</v>
      </c>
      <c r="E62" s="27" t="s">
        <v>6</v>
      </c>
      <c r="F62" s="48">
        <f>F63+F64</f>
        <v>14408</v>
      </c>
      <c r="G62" s="48">
        <f t="shared" ref="G62:J62" si="28">G63+G64</f>
        <v>3073.69</v>
      </c>
      <c r="H62" s="48">
        <f t="shared" si="28"/>
        <v>4309.3999999999996</v>
      </c>
      <c r="I62" s="48">
        <f t="shared" si="28"/>
        <v>11408</v>
      </c>
      <c r="J62" s="48">
        <f t="shared" si="28"/>
        <v>14408</v>
      </c>
    </row>
    <row r="63" spans="1:18" x14ac:dyDescent="0.25">
      <c r="A63" s="25" t="s">
        <v>19</v>
      </c>
      <c r="B63" s="26" t="s">
        <v>25</v>
      </c>
      <c r="C63" s="31" t="s">
        <v>52</v>
      </c>
      <c r="D63" s="26" t="s">
        <v>54</v>
      </c>
      <c r="E63" s="26" t="s">
        <v>20</v>
      </c>
      <c r="F63" s="48">
        <v>13850</v>
      </c>
      <c r="G63" s="52">
        <v>2515.69</v>
      </c>
      <c r="H63" s="52">
        <v>3751.4</v>
      </c>
      <c r="I63" s="52">
        <v>10850</v>
      </c>
      <c r="J63" s="54">
        <f t="shared" si="22"/>
        <v>13850</v>
      </c>
      <c r="R63" s="9"/>
    </row>
    <row r="64" spans="1:18" x14ac:dyDescent="0.25">
      <c r="A64" s="14" t="s">
        <v>21</v>
      </c>
      <c r="B64" s="26">
        <v>890</v>
      </c>
      <c r="C64" s="31" t="s">
        <v>52</v>
      </c>
      <c r="D64" s="26">
        <v>3150000110</v>
      </c>
      <c r="E64" s="26">
        <v>800</v>
      </c>
      <c r="F64" s="48">
        <v>558</v>
      </c>
      <c r="G64" s="52">
        <v>558</v>
      </c>
      <c r="H64" s="52">
        <v>558</v>
      </c>
      <c r="I64" s="52">
        <v>558</v>
      </c>
      <c r="J64" s="54">
        <f t="shared" si="22"/>
        <v>558</v>
      </c>
      <c r="R64" s="9"/>
    </row>
    <row r="65" spans="1:11" s="2" customFormat="1" x14ac:dyDescent="0.25">
      <c r="A65" s="23" t="s">
        <v>55</v>
      </c>
      <c r="B65" s="24" t="s">
        <v>25</v>
      </c>
      <c r="C65" s="33" t="s">
        <v>56</v>
      </c>
      <c r="D65" s="24" t="s">
        <v>6</v>
      </c>
      <c r="E65" s="24" t="s">
        <v>6</v>
      </c>
      <c r="F65" s="50">
        <f>F66</f>
        <v>28609</v>
      </c>
      <c r="G65" s="50">
        <f t="shared" ref="G65:J65" si="29">G66</f>
        <v>505.40800000000002</v>
      </c>
      <c r="H65" s="50">
        <f t="shared" si="29"/>
        <v>4240.4850000000006</v>
      </c>
      <c r="I65" s="50">
        <f t="shared" si="29"/>
        <v>26414.3</v>
      </c>
      <c r="J65" s="50">
        <f t="shared" si="29"/>
        <v>28609</v>
      </c>
    </row>
    <row r="66" spans="1:11" s="2" customFormat="1" x14ac:dyDescent="0.25">
      <c r="A66" s="23" t="s">
        <v>57</v>
      </c>
      <c r="B66" s="24" t="s">
        <v>25</v>
      </c>
      <c r="C66" s="33" t="s">
        <v>58</v>
      </c>
      <c r="D66" s="24" t="s">
        <v>6</v>
      </c>
      <c r="E66" s="24" t="s">
        <v>6</v>
      </c>
      <c r="F66" s="50">
        <f>F69+F71+F73+F77+F81+F67+F75+F79</f>
        <v>28609</v>
      </c>
      <c r="G66" s="50">
        <f t="shared" ref="G66:J66" si="30">G69+G71+G73+G77+G81+G67+G75+G79</f>
        <v>505.40800000000002</v>
      </c>
      <c r="H66" s="50">
        <f t="shared" si="30"/>
        <v>4240.4850000000006</v>
      </c>
      <c r="I66" s="50">
        <f t="shared" si="30"/>
        <v>26414.3</v>
      </c>
      <c r="J66" s="50">
        <f t="shared" si="30"/>
        <v>28609</v>
      </c>
    </row>
    <row r="67" spans="1:11" ht="37.799999999999997" customHeight="1" x14ac:dyDescent="0.25">
      <c r="A67" s="25" t="s">
        <v>59</v>
      </c>
      <c r="B67" s="26" t="s">
        <v>25</v>
      </c>
      <c r="C67" s="31" t="s">
        <v>58</v>
      </c>
      <c r="D67" s="26">
        <v>6100000111</v>
      </c>
      <c r="E67" s="27" t="s">
        <v>6</v>
      </c>
      <c r="F67" s="48">
        <f>F68</f>
        <v>1200</v>
      </c>
      <c r="G67" s="52">
        <f>G68</f>
        <v>0</v>
      </c>
      <c r="H67" s="52">
        <f t="shared" ref="H67:I67" si="31">H68</f>
        <v>0</v>
      </c>
      <c r="I67" s="52">
        <f t="shared" si="31"/>
        <v>1200</v>
      </c>
      <c r="J67" s="52">
        <f t="shared" si="22"/>
        <v>1200</v>
      </c>
    </row>
    <row r="68" spans="1:11" x14ac:dyDescent="0.25">
      <c r="A68" s="25" t="s">
        <v>19</v>
      </c>
      <c r="B68" s="26" t="s">
        <v>25</v>
      </c>
      <c r="C68" s="31" t="s">
        <v>58</v>
      </c>
      <c r="D68" s="26">
        <v>6100000111</v>
      </c>
      <c r="E68" s="27" t="s">
        <v>20</v>
      </c>
      <c r="F68" s="48">
        <v>1200</v>
      </c>
      <c r="G68" s="52">
        <v>0</v>
      </c>
      <c r="H68" s="52">
        <v>0</v>
      </c>
      <c r="I68" s="52">
        <v>1200</v>
      </c>
      <c r="J68" s="52">
        <f>F68</f>
        <v>1200</v>
      </c>
      <c r="K68" s="7"/>
    </row>
    <row r="69" spans="1:11" ht="27" customHeight="1" x14ac:dyDescent="0.25">
      <c r="A69" s="32" t="s">
        <v>112</v>
      </c>
      <c r="B69" s="26" t="s">
        <v>25</v>
      </c>
      <c r="C69" s="31" t="s">
        <v>58</v>
      </c>
      <c r="D69" s="26">
        <v>6100000113</v>
      </c>
      <c r="E69" s="27" t="s">
        <v>6</v>
      </c>
      <c r="F69" s="48">
        <f>F70</f>
        <v>19039</v>
      </c>
      <c r="G69" s="48">
        <f>G70</f>
        <v>130.18100000000001</v>
      </c>
      <c r="H69" s="48">
        <f>H70</f>
        <v>290.89999999999998</v>
      </c>
      <c r="I69" s="48">
        <f>I70</f>
        <v>18279</v>
      </c>
      <c r="J69" s="48">
        <f>J70</f>
        <v>19039</v>
      </c>
    </row>
    <row r="70" spans="1:11" x14ac:dyDescent="0.25">
      <c r="A70" s="25" t="s">
        <v>19</v>
      </c>
      <c r="B70" s="26" t="s">
        <v>25</v>
      </c>
      <c r="C70" s="31" t="s">
        <v>58</v>
      </c>
      <c r="D70" s="26">
        <v>6100000113</v>
      </c>
      <c r="E70" s="26" t="s">
        <v>20</v>
      </c>
      <c r="F70" s="53">
        <v>19039</v>
      </c>
      <c r="G70" s="54">
        <v>130.18100000000001</v>
      </c>
      <c r="H70" s="52">
        <v>290.89999999999998</v>
      </c>
      <c r="I70" s="52">
        <v>18279</v>
      </c>
      <c r="J70" s="52">
        <f t="shared" si="22"/>
        <v>19039</v>
      </c>
      <c r="K70" s="7"/>
    </row>
    <row r="71" spans="1:11" ht="61.8" customHeight="1" x14ac:dyDescent="0.25">
      <c r="A71" s="25" t="s">
        <v>60</v>
      </c>
      <c r="B71" s="26" t="s">
        <v>25</v>
      </c>
      <c r="C71" s="31" t="s">
        <v>58</v>
      </c>
      <c r="D71" s="26">
        <v>6100000115</v>
      </c>
      <c r="E71" s="27" t="s">
        <v>6</v>
      </c>
      <c r="F71" s="48">
        <f>F72</f>
        <v>2805.2</v>
      </c>
      <c r="G71" s="52">
        <f>G72</f>
        <v>38.988</v>
      </c>
      <c r="H71" s="52">
        <f t="shared" ref="H71:I71" si="32">H72</f>
        <v>87.320999999999998</v>
      </c>
      <c r="I71" s="52">
        <f t="shared" si="32"/>
        <v>2623</v>
      </c>
      <c r="J71" s="52">
        <f t="shared" si="22"/>
        <v>2805.2</v>
      </c>
    </row>
    <row r="72" spans="1:11" x14ac:dyDescent="0.25">
      <c r="A72" s="25" t="s">
        <v>19</v>
      </c>
      <c r="B72" s="26" t="s">
        <v>25</v>
      </c>
      <c r="C72" s="31" t="s">
        <v>58</v>
      </c>
      <c r="D72" s="26">
        <v>6100000115</v>
      </c>
      <c r="E72" s="27" t="s">
        <v>20</v>
      </c>
      <c r="F72" s="53">
        <v>2805.2</v>
      </c>
      <c r="G72" s="52">
        <v>38.988</v>
      </c>
      <c r="H72" s="52">
        <v>87.320999999999998</v>
      </c>
      <c r="I72" s="52">
        <v>2623</v>
      </c>
      <c r="J72" s="52">
        <f t="shared" si="22"/>
        <v>2805.2</v>
      </c>
      <c r="K72" s="7"/>
    </row>
    <row r="73" spans="1:11" ht="33" customHeight="1" x14ac:dyDescent="0.25">
      <c r="A73" s="25" t="s">
        <v>61</v>
      </c>
      <c r="B73" s="26" t="s">
        <v>25</v>
      </c>
      <c r="C73" s="26" t="s">
        <v>58</v>
      </c>
      <c r="D73" s="26">
        <v>6100000116</v>
      </c>
      <c r="E73" s="27" t="s">
        <v>6</v>
      </c>
      <c r="F73" s="48">
        <f>F74</f>
        <v>850</v>
      </c>
      <c r="G73" s="52">
        <f>G74</f>
        <v>271.10000000000002</v>
      </c>
      <c r="H73" s="52">
        <f t="shared" ref="H73:I73" si="33">H74</f>
        <v>271.10000000000002</v>
      </c>
      <c r="I73" s="52">
        <f t="shared" si="33"/>
        <v>271.10000000000002</v>
      </c>
      <c r="J73" s="52">
        <f t="shared" si="22"/>
        <v>850</v>
      </c>
    </row>
    <row r="74" spans="1:11" x14ac:dyDescent="0.25">
      <c r="A74" s="25" t="s">
        <v>19</v>
      </c>
      <c r="B74" s="26" t="s">
        <v>25</v>
      </c>
      <c r="C74" s="26" t="s">
        <v>58</v>
      </c>
      <c r="D74" s="26">
        <v>6100000116</v>
      </c>
      <c r="E74" s="27" t="s">
        <v>20</v>
      </c>
      <c r="F74" s="48">
        <v>850</v>
      </c>
      <c r="G74" s="52">
        <v>271.10000000000002</v>
      </c>
      <c r="H74" s="52">
        <v>271.10000000000002</v>
      </c>
      <c r="I74" s="52">
        <v>271.10000000000002</v>
      </c>
      <c r="J74" s="54">
        <f t="shared" si="22"/>
        <v>850</v>
      </c>
      <c r="K74" s="7"/>
    </row>
    <row r="75" spans="1:11" ht="23.4" x14ac:dyDescent="0.25">
      <c r="A75" s="25" t="s">
        <v>144</v>
      </c>
      <c r="B75" s="26">
        <v>890</v>
      </c>
      <c r="C75" s="31" t="s">
        <v>58</v>
      </c>
      <c r="D75" s="26">
        <v>6200000117</v>
      </c>
      <c r="E75" s="58"/>
      <c r="F75" s="48">
        <f>F76</f>
        <v>50</v>
      </c>
      <c r="G75" s="48">
        <f t="shared" ref="G75:I75" si="34">G76</f>
        <v>0</v>
      </c>
      <c r="H75" s="48">
        <f t="shared" si="34"/>
        <v>0</v>
      </c>
      <c r="I75" s="48">
        <f t="shared" si="34"/>
        <v>50</v>
      </c>
      <c r="J75" s="52">
        <f>F75</f>
        <v>50</v>
      </c>
      <c r="K75" s="7"/>
    </row>
    <row r="76" spans="1:11" x14ac:dyDescent="0.25">
      <c r="A76" s="25" t="s">
        <v>19</v>
      </c>
      <c r="B76" s="26">
        <v>890</v>
      </c>
      <c r="C76" s="31" t="s">
        <v>58</v>
      </c>
      <c r="D76" s="26">
        <v>6200000117</v>
      </c>
      <c r="E76" s="58">
        <v>200</v>
      </c>
      <c r="F76" s="48">
        <v>50</v>
      </c>
      <c r="G76" s="52">
        <v>0</v>
      </c>
      <c r="H76" s="52">
        <v>0</v>
      </c>
      <c r="I76" s="52">
        <v>50</v>
      </c>
      <c r="J76" s="54">
        <f>F76</f>
        <v>50</v>
      </c>
      <c r="K76" s="7"/>
    </row>
    <row r="77" spans="1:11" ht="23.4" x14ac:dyDescent="0.25">
      <c r="A77" s="32" t="s">
        <v>113</v>
      </c>
      <c r="B77" s="26" t="s">
        <v>25</v>
      </c>
      <c r="C77" s="26" t="s">
        <v>58</v>
      </c>
      <c r="D77" s="26">
        <v>6200000118</v>
      </c>
      <c r="E77" s="27" t="s">
        <v>6</v>
      </c>
      <c r="F77" s="48">
        <f>F78</f>
        <v>3760</v>
      </c>
      <c r="G77" s="52">
        <f>G78</f>
        <v>65.138999999999996</v>
      </c>
      <c r="H77" s="52">
        <f>H78</f>
        <v>3591.1640000000002</v>
      </c>
      <c r="I77" s="52">
        <f t="shared" ref="I77" si="35">I78</f>
        <v>3591.2</v>
      </c>
      <c r="J77" s="52">
        <f t="shared" si="22"/>
        <v>3760</v>
      </c>
    </row>
    <row r="78" spans="1:11" x14ac:dyDescent="0.25">
      <c r="A78" s="25" t="s">
        <v>19</v>
      </c>
      <c r="B78" s="26" t="s">
        <v>25</v>
      </c>
      <c r="C78" s="26" t="s">
        <v>58</v>
      </c>
      <c r="D78" s="26">
        <v>6200000118</v>
      </c>
      <c r="E78" s="27" t="s">
        <v>20</v>
      </c>
      <c r="F78" s="53">
        <v>3760</v>
      </c>
      <c r="G78" s="52">
        <v>65.138999999999996</v>
      </c>
      <c r="H78" s="52">
        <v>3591.1640000000002</v>
      </c>
      <c r="I78" s="52">
        <v>3591.2</v>
      </c>
      <c r="J78" s="52">
        <f t="shared" si="22"/>
        <v>3760</v>
      </c>
      <c r="K78" s="7"/>
    </row>
    <row r="79" spans="1:11" ht="46.8" x14ac:dyDescent="0.25">
      <c r="A79" s="25" t="s">
        <v>145</v>
      </c>
      <c r="B79" s="26">
        <v>890</v>
      </c>
      <c r="C79" s="31" t="s">
        <v>58</v>
      </c>
      <c r="D79" s="26">
        <v>6200000119</v>
      </c>
      <c r="E79" s="58"/>
      <c r="F79" s="48">
        <f>F80</f>
        <v>104.8</v>
      </c>
      <c r="G79" s="48">
        <f t="shared" ref="G79:I79" si="36">G80</f>
        <v>0</v>
      </c>
      <c r="H79" s="48">
        <f t="shared" si="36"/>
        <v>0</v>
      </c>
      <c r="I79" s="48">
        <f t="shared" si="36"/>
        <v>0</v>
      </c>
      <c r="J79" s="52">
        <f>F79</f>
        <v>104.8</v>
      </c>
      <c r="K79" s="7"/>
    </row>
    <row r="80" spans="1:11" x14ac:dyDescent="0.25">
      <c r="A80" s="25" t="s">
        <v>19</v>
      </c>
      <c r="B80" s="26">
        <v>890</v>
      </c>
      <c r="C80" s="31" t="s">
        <v>58</v>
      </c>
      <c r="D80" s="26">
        <v>6200000119</v>
      </c>
      <c r="E80" s="58">
        <v>200</v>
      </c>
      <c r="F80" s="48">
        <v>104.8</v>
      </c>
      <c r="G80" s="52">
        <v>0</v>
      </c>
      <c r="H80" s="52">
        <v>0</v>
      </c>
      <c r="I80" s="52">
        <v>0</v>
      </c>
      <c r="J80" s="54">
        <f>F80</f>
        <v>104.8</v>
      </c>
      <c r="K80" s="7"/>
    </row>
    <row r="81" spans="1:11" ht="34.200000000000003" customHeight="1" x14ac:dyDescent="0.25">
      <c r="A81" s="32" t="s">
        <v>114</v>
      </c>
      <c r="B81" s="26" t="s">
        <v>25</v>
      </c>
      <c r="C81" s="26" t="s">
        <v>58</v>
      </c>
      <c r="D81" s="26">
        <v>6200000120</v>
      </c>
      <c r="E81" s="27" t="s">
        <v>6</v>
      </c>
      <c r="F81" s="48">
        <f>F82</f>
        <v>800</v>
      </c>
      <c r="G81" s="52">
        <f>G82</f>
        <v>0</v>
      </c>
      <c r="H81" s="52">
        <f t="shared" ref="H81:I81" si="37">H82</f>
        <v>0</v>
      </c>
      <c r="I81" s="52">
        <f t="shared" si="37"/>
        <v>400</v>
      </c>
      <c r="J81" s="52">
        <f t="shared" si="22"/>
        <v>800</v>
      </c>
    </row>
    <row r="82" spans="1:11" x14ac:dyDescent="0.25">
      <c r="A82" s="25" t="s">
        <v>19</v>
      </c>
      <c r="B82" s="26" t="s">
        <v>25</v>
      </c>
      <c r="C82" s="26" t="s">
        <v>58</v>
      </c>
      <c r="D82" s="26">
        <v>6200000120</v>
      </c>
      <c r="E82" s="27" t="s">
        <v>20</v>
      </c>
      <c r="F82" s="48">
        <v>800</v>
      </c>
      <c r="G82" s="52">
        <v>0</v>
      </c>
      <c r="H82" s="52">
        <v>0</v>
      </c>
      <c r="I82" s="52">
        <v>400</v>
      </c>
      <c r="J82" s="54">
        <f t="shared" si="22"/>
        <v>800</v>
      </c>
    </row>
    <row r="83" spans="1:11" s="2" customFormat="1" x14ac:dyDescent="0.25">
      <c r="A83" s="23" t="s">
        <v>62</v>
      </c>
      <c r="B83" s="24" t="s">
        <v>25</v>
      </c>
      <c r="C83" s="24" t="s">
        <v>63</v>
      </c>
      <c r="D83" s="24" t="s">
        <v>6</v>
      </c>
      <c r="E83" s="22" t="s">
        <v>6</v>
      </c>
      <c r="F83" s="50">
        <f t="shared" ref="F83:J85" si="38">F84</f>
        <v>24</v>
      </c>
      <c r="G83" s="50">
        <f t="shared" si="38"/>
        <v>0</v>
      </c>
      <c r="H83" s="50">
        <f t="shared" si="38"/>
        <v>0</v>
      </c>
      <c r="I83" s="50">
        <f t="shared" si="38"/>
        <v>24</v>
      </c>
      <c r="J83" s="50">
        <f t="shared" si="38"/>
        <v>24</v>
      </c>
      <c r="K83" s="12"/>
    </row>
    <row r="84" spans="1:11" s="2" customFormat="1" x14ac:dyDescent="0.25">
      <c r="A84" s="23" t="s">
        <v>64</v>
      </c>
      <c r="B84" s="24" t="s">
        <v>25</v>
      </c>
      <c r="C84" s="24" t="s">
        <v>65</v>
      </c>
      <c r="D84" s="24" t="s">
        <v>6</v>
      </c>
      <c r="E84" s="22" t="s">
        <v>6</v>
      </c>
      <c r="F84" s="50">
        <f t="shared" si="38"/>
        <v>24</v>
      </c>
      <c r="G84" s="50">
        <f t="shared" si="38"/>
        <v>0</v>
      </c>
      <c r="H84" s="50">
        <f t="shared" si="38"/>
        <v>0</v>
      </c>
      <c r="I84" s="50">
        <f t="shared" si="38"/>
        <v>24</v>
      </c>
      <c r="J84" s="50">
        <f t="shared" si="38"/>
        <v>24</v>
      </c>
    </row>
    <row r="85" spans="1:11" ht="23.4" x14ac:dyDescent="0.25">
      <c r="A85" s="32" t="s">
        <v>110</v>
      </c>
      <c r="B85" s="26" t="s">
        <v>25</v>
      </c>
      <c r="C85" s="26" t="s">
        <v>65</v>
      </c>
      <c r="D85" s="26">
        <v>4100000180</v>
      </c>
      <c r="E85" s="27" t="s">
        <v>6</v>
      </c>
      <c r="F85" s="48">
        <f t="shared" si="38"/>
        <v>24</v>
      </c>
      <c r="G85" s="52">
        <f t="shared" si="38"/>
        <v>0</v>
      </c>
      <c r="H85" s="52">
        <f t="shared" ref="H85:I85" si="39">H86</f>
        <v>0</v>
      </c>
      <c r="I85" s="52">
        <f t="shared" si="39"/>
        <v>24</v>
      </c>
      <c r="J85" s="52">
        <f t="shared" si="22"/>
        <v>24</v>
      </c>
    </row>
    <row r="86" spans="1:11" x14ac:dyDescent="0.25">
      <c r="A86" s="25" t="s">
        <v>19</v>
      </c>
      <c r="B86" s="26" t="s">
        <v>25</v>
      </c>
      <c r="C86" s="26" t="s">
        <v>65</v>
      </c>
      <c r="D86" s="26">
        <v>4100000180</v>
      </c>
      <c r="E86" s="27" t="s">
        <v>20</v>
      </c>
      <c r="F86" s="48">
        <v>24</v>
      </c>
      <c r="G86" s="52">
        <v>0</v>
      </c>
      <c r="H86" s="52">
        <v>0</v>
      </c>
      <c r="I86" s="52">
        <v>24</v>
      </c>
      <c r="J86" s="52">
        <f t="shared" si="22"/>
        <v>24</v>
      </c>
    </row>
    <row r="87" spans="1:11" s="2" customFormat="1" x14ac:dyDescent="0.25">
      <c r="A87" s="23" t="s">
        <v>66</v>
      </c>
      <c r="B87" s="24" t="s">
        <v>25</v>
      </c>
      <c r="C87" s="24" t="s">
        <v>67</v>
      </c>
      <c r="D87" s="24" t="s">
        <v>6</v>
      </c>
      <c r="E87" s="22" t="s">
        <v>6</v>
      </c>
      <c r="F87" s="50">
        <f>F88+F91</f>
        <v>980</v>
      </c>
      <c r="G87" s="50">
        <f t="shared" ref="G87:J87" si="40">G88+G91</f>
        <v>360</v>
      </c>
      <c r="H87" s="50">
        <f t="shared" si="40"/>
        <v>869.7</v>
      </c>
      <c r="I87" s="50">
        <f t="shared" si="40"/>
        <v>959.7</v>
      </c>
      <c r="J87" s="50">
        <f t="shared" si="40"/>
        <v>980</v>
      </c>
    </row>
    <row r="88" spans="1:11" s="2" customFormat="1" ht="15.6" x14ac:dyDescent="0.25">
      <c r="A88" s="23" t="s">
        <v>68</v>
      </c>
      <c r="B88" s="24" t="s">
        <v>25</v>
      </c>
      <c r="C88" s="24" t="s">
        <v>69</v>
      </c>
      <c r="D88" s="24" t="s">
        <v>6</v>
      </c>
      <c r="E88" s="22" t="s">
        <v>6</v>
      </c>
      <c r="F88" s="50">
        <f>F89</f>
        <v>100</v>
      </c>
      <c r="G88" s="50">
        <f t="shared" ref="G88:J88" si="41">G89</f>
        <v>0</v>
      </c>
      <c r="H88" s="50">
        <f t="shared" si="41"/>
        <v>59.7</v>
      </c>
      <c r="I88" s="50">
        <f t="shared" si="41"/>
        <v>79.7</v>
      </c>
      <c r="J88" s="50">
        <f t="shared" si="41"/>
        <v>100</v>
      </c>
      <c r="K88" s="12"/>
    </row>
    <row r="89" spans="1:11" ht="35.4" customHeight="1" x14ac:dyDescent="0.25">
      <c r="A89" s="25" t="s">
        <v>70</v>
      </c>
      <c r="B89" s="26" t="s">
        <v>25</v>
      </c>
      <c r="C89" s="26" t="s">
        <v>69</v>
      </c>
      <c r="D89" s="26" t="s">
        <v>71</v>
      </c>
      <c r="E89" s="27" t="s">
        <v>6</v>
      </c>
      <c r="F89" s="48">
        <f>F90</f>
        <v>100</v>
      </c>
      <c r="G89" s="52">
        <f>G90</f>
        <v>0</v>
      </c>
      <c r="H89" s="52">
        <f t="shared" ref="H89" si="42">H90</f>
        <v>59.7</v>
      </c>
      <c r="I89" s="52">
        <f>I90</f>
        <v>79.7</v>
      </c>
      <c r="J89" s="52">
        <f t="shared" si="22"/>
        <v>100</v>
      </c>
    </row>
    <row r="90" spans="1:11" x14ac:dyDescent="0.25">
      <c r="A90" s="25" t="s">
        <v>19</v>
      </c>
      <c r="B90" s="26" t="s">
        <v>25</v>
      </c>
      <c r="C90" s="26" t="s">
        <v>69</v>
      </c>
      <c r="D90" s="26">
        <v>4280000180</v>
      </c>
      <c r="E90" s="27" t="s">
        <v>20</v>
      </c>
      <c r="F90" s="48">
        <v>100</v>
      </c>
      <c r="G90" s="52">
        <v>0</v>
      </c>
      <c r="H90" s="52">
        <v>59.7</v>
      </c>
      <c r="I90" s="52">
        <v>79.7</v>
      </c>
      <c r="J90" s="52">
        <f t="shared" si="22"/>
        <v>100</v>
      </c>
    </row>
    <row r="91" spans="1:11" s="2" customFormat="1" x14ac:dyDescent="0.25">
      <c r="A91" s="23" t="s">
        <v>72</v>
      </c>
      <c r="B91" s="24" t="s">
        <v>25</v>
      </c>
      <c r="C91" s="24" t="s">
        <v>73</v>
      </c>
      <c r="D91" s="24" t="s">
        <v>6</v>
      </c>
      <c r="E91" s="22" t="s">
        <v>6</v>
      </c>
      <c r="F91" s="50">
        <f>F92+F94</f>
        <v>880</v>
      </c>
      <c r="G91" s="50">
        <f t="shared" ref="G91:J91" si="43">G92+G94</f>
        <v>360</v>
      </c>
      <c r="H91" s="50">
        <f t="shared" si="43"/>
        <v>810</v>
      </c>
      <c r="I91" s="50">
        <f t="shared" si="43"/>
        <v>880</v>
      </c>
      <c r="J91" s="50">
        <f t="shared" si="43"/>
        <v>880</v>
      </c>
      <c r="K91" s="12"/>
    </row>
    <row r="92" spans="1:11" ht="15.6" x14ac:dyDescent="0.25">
      <c r="A92" s="25" t="s">
        <v>74</v>
      </c>
      <c r="B92" s="26" t="s">
        <v>25</v>
      </c>
      <c r="C92" s="26" t="s">
        <v>73</v>
      </c>
      <c r="D92" s="26">
        <v>4310000190</v>
      </c>
      <c r="E92" s="27" t="s">
        <v>6</v>
      </c>
      <c r="F92" s="48">
        <f>F93</f>
        <v>400</v>
      </c>
      <c r="G92" s="52">
        <f>G93</f>
        <v>80</v>
      </c>
      <c r="H92" s="52">
        <f t="shared" ref="H92:I92" si="44">H93</f>
        <v>330</v>
      </c>
      <c r="I92" s="52">
        <f t="shared" si="44"/>
        <v>400</v>
      </c>
      <c r="J92" s="52">
        <f t="shared" si="22"/>
        <v>400</v>
      </c>
    </row>
    <row r="93" spans="1:11" x14ac:dyDescent="0.25">
      <c r="A93" s="25" t="s">
        <v>19</v>
      </c>
      <c r="B93" s="26" t="s">
        <v>25</v>
      </c>
      <c r="C93" s="26" t="s">
        <v>73</v>
      </c>
      <c r="D93" s="26" t="s">
        <v>75</v>
      </c>
      <c r="E93" s="27" t="s">
        <v>20</v>
      </c>
      <c r="F93" s="48">
        <v>400</v>
      </c>
      <c r="G93" s="52">
        <v>80</v>
      </c>
      <c r="H93" s="52">
        <v>330</v>
      </c>
      <c r="I93" s="52">
        <v>400</v>
      </c>
      <c r="J93" s="52">
        <f t="shared" si="22"/>
        <v>400</v>
      </c>
      <c r="K93" s="7"/>
    </row>
    <row r="94" spans="1:11" ht="15.6" x14ac:dyDescent="0.25">
      <c r="A94" s="25" t="s">
        <v>76</v>
      </c>
      <c r="B94" s="26" t="s">
        <v>25</v>
      </c>
      <c r="C94" s="31" t="s">
        <v>73</v>
      </c>
      <c r="D94" s="26">
        <v>4310000561</v>
      </c>
      <c r="E94" s="27" t="s">
        <v>6</v>
      </c>
      <c r="F94" s="48">
        <f>F95</f>
        <v>480</v>
      </c>
      <c r="G94" s="52">
        <f>G95</f>
        <v>280</v>
      </c>
      <c r="H94" s="52">
        <f t="shared" ref="H94:I94" si="45">H95</f>
        <v>480</v>
      </c>
      <c r="I94" s="52">
        <f t="shared" si="45"/>
        <v>480</v>
      </c>
      <c r="J94" s="52">
        <f t="shared" si="22"/>
        <v>480</v>
      </c>
    </row>
    <row r="95" spans="1:11" x14ac:dyDescent="0.25">
      <c r="A95" s="25" t="s">
        <v>19</v>
      </c>
      <c r="B95" s="26" t="s">
        <v>25</v>
      </c>
      <c r="C95" s="26" t="s">
        <v>73</v>
      </c>
      <c r="D95" s="26">
        <v>4310000561</v>
      </c>
      <c r="E95" s="27">
        <v>200</v>
      </c>
      <c r="F95" s="48">
        <v>480</v>
      </c>
      <c r="G95" s="52">
        <v>280</v>
      </c>
      <c r="H95" s="52">
        <v>480</v>
      </c>
      <c r="I95" s="52">
        <v>480</v>
      </c>
      <c r="J95" s="52">
        <f t="shared" si="22"/>
        <v>480</v>
      </c>
      <c r="K95" s="7"/>
    </row>
    <row r="96" spans="1:11" s="2" customFormat="1" x14ac:dyDescent="0.25">
      <c r="A96" s="23" t="s">
        <v>77</v>
      </c>
      <c r="B96" s="24" t="s">
        <v>25</v>
      </c>
      <c r="C96" s="24" t="s">
        <v>78</v>
      </c>
      <c r="D96" s="24" t="s">
        <v>6</v>
      </c>
      <c r="E96" s="22" t="s">
        <v>6</v>
      </c>
      <c r="F96" s="50">
        <f>F97</f>
        <v>3780</v>
      </c>
      <c r="G96" s="50">
        <f t="shared" ref="G96:I96" si="46">G97</f>
        <v>220</v>
      </c>
      <c r="H96" s="50">
        <f t="shared" si="46"/>
        <v>730</v>
      </c>
      <c r="I96" s="50">
        <f t="shared" si="46"/>
        <v>2930</v>
      </c>
      <c r="J96" s="50">
        <f>J97</f>
        <v>3780</v>
      </c>
    </row>
    <row r="97" spans="1:11" s="2" customFormat="1" x14ac:dyDescent="0.25">
      <c r="A97" s="23" t="s">
        <v>79</v>
      </c>
      <c r="B97" s="24" t="s">
        <v>25</v>
      </c>
      <c r="C97" s="24" t="s">
        <v>80</v>
      </c>
      <c r="D97" s="24" t="s">
        <v>6</v>
      </c>
      <c r="E97" s="22" t="s">
        <v>6</v>
      </c>
      <c r="F97" s="50">
        <f>F98+F100</f>
        <v>3780</v>
      </c>
      <c r="G97" s="50">
        <f>G98+G100</f>
        <v>220</v>
      </c>
      <c r="H97" s="50">
        <f>H98+H100</f>
        <v>730</v>
      </c>
      <c r="I97" s="50">
        <f>I98+I100</f>
        <v>2930</v>
      </c>
      <c r="J97" s="50">
        <f>J98+J100</f>
        <v>3780</v>
      </c>
      <c r="K97" s="12"/>
    </row>
    <row r="98" spans="1:11" ht="15.6" x14ac:dyDescent="0.25">
      <c r="A98" s="25" t="s">
        <v>81</v>
      </c>
      <c r="B98" s="26" t="s">
        <v>25</v>
      </c>
      <c r="C98" s="31" t="s">
        <v>80</v>
      </c>
      <c r="D98" s="26">
        <v>4510000560</v>
      </c>
      <c r="E98" s="27" t="s">
        <v>6</v>
      </c>
      <c r="F98" s="48">
        <f>F99</f>
        <v>1730</v>
      </c>
      <c r="G98" s="52">
        <f>G99</f>
        <v>220</v>
      </c>
      <c r="H98" s="52">
        <f t="shared" ref="H98:I98" si="47">H99</f>
        <v>280</v>
      </c>
      <c r="I98" s="52">
        <f t="shared" si="47"/>
        <v>880</v>
      </c>
      <c r="J98" s="52">
        <f t="shared" si="22"/>
        <v>1730</v>
      </c>
    </row>
    <row r="99" spans="1:11" x14ac:dyDescent="0.25">
      <c r="A99" s="25" t="s">
        <v>19</v>
      </c>
      <c r="B99" s="26" t="s">
        <v>25</v>
      </c>
      <c r="C99" s="26" t="s">
        <v>80</v>
      </c>
      <c r="D99" s="26">
        <v>4510000560</v>
      </c>
      <c r="E99" s="27" t="s">
        <v>20</v>
      </c>
      <c r="F99" s="48">
        <v>1730</v>
      </c>
      <c r="G99" s="54">
        <v>220</v>
      </c>
      <c r="H99" s="52">
        <v>280</v>
      </c>
      <c r="I99" s="52">
        <v>880</v>
      </c>
      <c r="J99" s="52">
        <f t="shared" si="22"/>
        <v>1730</v>
      </c>
      <c r="K99" s="7"/>
    </row>
    <row r="100" spans="1:11" ht="15.6" x14ac:dyDescent="0.25">
      <c r="A100" s="25" t="s">
        <v>82</v>
      </c>
      <c r="B100" s="26" t="s">
        <v>25</v>
      </c>
      <c r="C100" s="26" t="s">
        <v>80</v>
      </c>
      <c r="D100" s="26">
        <v>4520000200</v>
      </c>
      <c r="E100" s="27" t="s">
        <v>6</v>
      </c>
      <c r="F100" s="48">
        <f>F101</f>
        <v>2050</v>
      </c>
      <c r="G100" s="52">
        <f>G101</f>
        <v>0</v>
      </c>
      <c r="H100" s="52">
        <f t="shared" ref="H100:I100" si="48">H101</f>
        <v>450</v>
      </c>
      <c r="I100" s="52">
        <f t="shared" si="48"/>
        <v>2050</v>
      </c>
      <c r="J100" s="52">
        <f t="shared" si="22"/>
        <v>2050</v>
      </c>
    </row>
    <row r="101" spans="1:11" x14ac:dyDescent="0.25">
      <c r="A101" s="25" t="s">
        <v>19</v>
      </c>
      <c r="B101" s="26" t="s">
        <v>25</v>
      </c>
      <c r="C101" s="26" t="s">
        <v>80</v>
      </c>
      <c r="D101" s="26">
        <v>4520000200</v>
      </c>
      <c r="E101" s="27" t="s">
        <v>20</v>
      </c>
      <c r="F101" s="48">
        <v>2050</v>
      </c>
      <c r="G101" s="52">
        <v>0</v>
      </c>
      <c r="H101" s="52">
        <v>450</v>
      </c>
      <c r="I101" s="52">
        <v>2050</v>
      </c>
      <c r="J101" s="52">
        <f>F101</f>
        <v>2050</v>
      </c>
      <c r="K101" s="7"/>
    </row>
    <row r="102" spans="1:11" s="2" customFormat="1" ht="16.2" customHeight="1" x14ac:dyDescent="0.25">
      <c r="A102" s="23" t="s">
        <v>83</v>
      </c>
      <c r="B102" s="24" t="s">
        <v>25</v>
      </c>
      <c r="C102" s="24" t="s">
        <v>84</v>
      </c>
      <c r="D102" s="24" t="s">
        <v>6</v>
      </c>
      <c r="E102" s="22" t="s">
        <v>6</v>
      </c>
      <c r="F102" s="50">
        <f>F103+F109+F106</f>
        <v>1254.3</v>
      </c>
      <c r="G102" s="50">
        <f t="shared" ref="G102:J102" si="49">G103+G109+G106</f>
        <v>238.54999999999998</v>
      </c>
      <c r="H102" s="50">
        <f t="shared" si="49"/>
        <v>477.11599999999999</v>
      </c>
      <c r="I102" s="50">
        <f t="shared" si="49"/>
        <v>715.7</v>
      </c>
      <c r="J102" s="50">
        <f t="shared" si="49"/>
        <v>1254.3</v>
      </c>
    </row>
    <row r="103" spans="1:11" s="2" customFormat="1" ht="16.95" customHeight="1" x14ac:dyDescent="0.25">
      <c r="A103" s="23" t="s">
        <v>85</v>
      </c>
      <c r="B103" s="24" t="s">
        <v>25</v>
      </c>
      <c r="C103" s="24">
        <v>1001</v>
      </c>
      <c r="D103" s="24" t="s">
        <v>6</v>
      </c>
      <c r="E103" s="22" t="s">
        <v>6</v>
      </c>
      <c r="F103" s="50">
        <f>F104</f>
        <v>395.5</v>
      </c>
      <c r="G103" s="51">
        <f>G104</f>
        <v>98.85</v>
      </c>
      <c r="H103" s="51">
        <f t="shared" ref="H103:I104" si="50">H104</f>
        <v>197.71600000000001</v>
      </c>
      <c r="I103" s="51">
        <f t="shared" si="50"/>
        <v>296.60000000000002</v>
      </c>
      <c r="J103" s="51">
        <f t="shared" si="22"/>
        <v>395.5</v>
      </c>
    </row>
    <row r="104" spans="1:11" ht="21" customHeight="1" x14ac:dyDescent="0.25">
      <c r="A104" s="25" t="s">
        <v>157</v>
      </c>
      <c r="B104" s="26" t="s">
        <v>25</v>
      </c>
      <c r="C104" s="26">
        <v>1001</v>
      </c>
      <c r="D104" s="26">
        <v>5050000231</v>
      </c>
      <c r="E104" s="27" t="s">
        <v>6</v>
      </c>
      <c r="F104" s="48">
        <f>F105</f>
        <v>395.5</v>
      </c>
      <c r="G104" s="52">
        <f>G105</f>
        <v>98.85</v>
      </c>
      <c r="H104" s="52">
        <f t="shared" si="50"/>
        <v>197.71600000000001</v>
      </c>
      <c r="I104" s="52">
        <f t="shared" si="50"/>
        <v>296.60000000000002</v>
      </c>
      <c r="J104" s="52">
        <f t="shared" si="22"/>
        <v>395.5</v>
      </c>
    </row>
    <row r="105" spans="1:11" x14ac:dyDescent="0.25">
      <c r="A105" s="25" t="s">
        <v>86</v>
      </c>
      <c r="B105" s="26" t="s">
        <v>25</v>
      </c>
      <c r="C105" s="26">
        <v>1001</v>
      </c>
      <c r="D105" s="26">
        <v>5050000231</v>
      </c>
      <c r="E105" s="27" t="s">
        <v>87</v>
      </c>
      <c r="F105" s="48">
        <v>395.5</v>
      </c>
      <c r="G105" s="52">
        <v>98.85</v>
      </c>
      <c r="H105" s="52">
        <v>197.71600000000001</v>
      </c>
      <c r="I105" s="52">
        <v>296.60000000000002</v>
      </c>
      <c r="J105" s="54">
        <f t="shared" si="22"/>
        <v>395.5</v>
      </c>
    </row>
    <row r="106" spans="1:11" s="2" customFormat="1" ht="12.6" customHeight="1" x14ac:dyDescent="0.25">
      <c r="A106" s="23" t="s">
        <v>88</v>
      </c>
      <c r="B106" s="24">
        <v>890</v>
      </c>
      <c r="C106" s="24">
        <v>1003</v>
      </c>
      <c r="D106" s="24"/>
      <c r="E106" s="22"/>
      <c r="F106" s="50">
        <f>F108</f>
        <v>558.79999999999995</v>
      </c>
      <c r="G106" s="50">
        <f t="shared" ref="G106:J106" si="51">G108</f>
        <v>139.69999999999999</v>
      </c>
      <c r="H106" s="50">
        <f t="shared" si="51"/>
        <v>279.39999999999998</v>
      </c>
      <c r="I106" s="50">
        <f t="shared" si="51"/>
        <v>419.1</v>
      </c>
      <c r="J106" s="50">
        <f t="shared" si="51"/>
        <v>558.79999999999995</v>
      </c>
    </row>
    <row r="107" spans="1:11" ht="30.6" customHeight="1" x14ac:dyDescent="0.25">
      <c r="A107" s="25" t="s">
        <v>89</v>
      </c>
      <c r="B107" s="26">
        <v>890</v>
      </c>
      <c r="C107" s="26">
        <v>1003</v>
      </c>
      <c r="D107" s="26">
        <v>5050000230</v>
      </c>
      <c r="E107" s="27" t="s">
        <v>6</v>
      </c>
      <c r="F107" s="48">
        <f>F108</f>
        <v>558.79999999999995</v>
      </c>
      <c r="G107" s="52">
        <f>G108</f>
        <v>139.69999999999999</v>
      </c>
      <c r="H107" s="52">
        <f t="shared" ref="H107:I107" si="52">H108</f>
        <v>279.39999999999998</v>
      </c>
      <c r="I107" s="52">
        <f t="shared" si="52"/>
        <v>419.1</v>
      </c>
      <c r="J107" s="52">
        <f t="shared" si="22"/>
        <v>558.79999999999995</v>
      </c>
    </row>
    <row r="108" spans="1:11" ht="15.6" x14ac:dyDescent="0.25">
      <c r="A108" s="25" t="s">
        <v>90</v>
      </c>
      <c r="B108" s="26">
        <v>890</v>
      </c>
      <c r="C108" s="26">
        <v>1003</v>
      </c>
      <c r="D108" s="26">
        <v>5050000230</v>
      </c>
      <c r="E108" s="27" t="s">
        <v>87</v>
      </c>
      <c r="F108" s="48">
        <v>558.79999999999995</v>
      </c>
      <c r="G108" s="55">
        <v>139.69999999999999</v>
      </c>
      <c r="H108" s="55">
        <v>279.39999999999998</v>
      </c>
      <c r="I108" s="52">
        <v>419.1</v>
      </c>
      <c r="J108" s="52">
        <f t="shared" si="22"/>
        <v>558.79999999999995</v>
      </c>
    </row>
    <row r="109" spans="1:11" s="2" customFormat="1" x14ac:dyDescent="0.25">
      <c r="A109" s="23" t="s">
        <v>91</v>
      </c>
      <c r="B109" s="24" t="s">
        <v>25</v>
      </c>
      <c r="C109" s="24" t="s">
        <v>92</v>
      </c>
      <c r="D109" s="24" t="s">
        <v>6</v>
      </c>
      <c r="E109" s="22" t="s">
        <v>6</v>
      </c>
      <c r="F109" s="50">
        <f>F110</f>
        <v>300</v>
      </c>
      <c r="G109" s="51">
        <f>G110</f>
        <v>0</v>
      </c>
      <c r="H109" s="51">
        <f t="shared" ref="H109:I110" si="53">H110</f>
        <v>0</v>
      </c>
      <c r="I109" s="51">
        <f t="shared" si="53"/>
        <v>0</v>
      </c>
      <c r="J109" s="51">
        <f t="shared" si="22"/>
        <v>300</v>
      </c>
    </row>
    <row r="110" spans="1:11" ht="15.6" x14ac:dyDescent="0.25">
      <c r="A110" s="25" t="s">
        <v>93</v>
      </c>
      <c r="B110" s="26" t="s">
        <v>25</v>
      </c>
      <c r="C110" s="26" t="s">
        <v>92</v>
      </c>
      <c r="D110" s="26">
        <v>7950000321</v>
      </c>
      <c r="E110" s="27" t="s">
        <v>6</v>
      </c>
      <c r="F110" s="48">
        <f>F111</f>
        <v>300</v>
      </c>
      <c r="G110" s="48">
        <f t="shared" ref="G110" si="54">G111</f>
        <v>0</v>
      </c>
      <c r="H110" s="48">
        <f t="shared" si="53"/>
        <v>0</v>
      </c>
      <c r="I110" s="48">
        <f t="shared" si="53"/>
        <v>0</v>
      </c>
      <c r="J110" s="52">
        <f t="shared" si="22"/>
        <v>300</v>
      </c>
    </row>
    <row r="111" spans="1:11" x14ac:dyDescent="0.25">
      <c r="A111" s="25" t="s">
        <v>19</v>
      </c>
      <c r="B111" s="26" t="s">
        <v>25</v>
      </c>
      <c r="C111" s="26" t="s">
        <v>92</v>
      </c>
      <c r="D111" s="26">
        <v>7950000321</v>
      </c>
      <c r="E111" s="27" t="s">
        <v>20</v>
      </c>
      <c r="F111" s="48">
        <v>300</v>
      </c>
      <c r="G111" s="52">
        <v>0</v>
      </c>
      <c r="H111" s="52">
        <v>0</v>
      </c>
      <c r="I111" s="52">
        <v>0</v>
      </c>
      <c r="J111" s="52">
        <f t="shared" si="22"/>
        <v>300</v>
      </c>
    </row>
    <row r="112" spans="1:11" s="2" customFormat="1" x14ac:dyDescent="0.25">
      <c r="A112" s="23" t="s">
        <v>94</v>
      </c>
      <c r="B112" s="24" t="s">
        <v>25</v>
      </c>
      <c r="C112" s="24" t="s">
        <v>95</v>
      </c>
      <c r="D112" s="24" t="s">
        <v>6</v>
      </c>
      <c r="E112" s="22" t="s">
        <v>6</v>
      </c>
      <c r="F112" s="50">
        <f>F113</f>
        <v>420</v>
      </c>
      <c r="G112" s="51">
        <f>G113</f>
        <v>85.1</v>
      </c>
      <c r="H112" s="51">
        <f t="shared" ref="H112:I114" si="55">H113</f>
        <v>148</v>
      </c>
      <c r="I112" s="51">
        <f t="shared" si="55"/>
        <v>323.8</v>
      </c>
      <c r="J112" s="51">
        <f t="shared" si="22"/>
        <v>420</v>
      </c>
    </row>
    <row r="113" spans="1:11" s="2" customFormat="1" x14ac:dyDescent="0.25">
      <c r="A113" s="23" t="s">
        <v>96</v>
      </c>
      <c r="B113" s="24" t="s">
        <v>25</v>
      </c>
      <c r="C113" s="24" t="s">
        <v>97</v>
      </c>
      <c r="D113" s="24" t="s">
        <v>6</v>
      </c>
      <c r="E113" s="22" t="s">
        <v>6</v>
      </c>
      <c r="F113" s="50">
        <f>F114</f>
        <v>420</v>
      </c>
      <c r="G113" s="50">
        <f t="shared" ref="G113" si="56">G114</f>
        <v>85.1</v>
      </c>
      <c r="H113" s="50">
        <f t="shared" si="55"/>
        <v>148</v>
      </c>
      <c r="I113" s="50">
        <f t="shared" si="55"/>
        <v>323.8</v>
      </c>
      <c r="J113" s="51">
        <f t="shared" si="22"/>
        <v>420</v>
      </c>
    </row>
    <row r="114" spans="1:11" ht="39" x14ac:dyDescent="0.25">
      <c r="A114" s="25" t="s">
        <v>158</v>
      </c>
      <c r="B114" s="26" t="s">
        <v>25</v>
      </c>
      <c r="C114" s="26">
        <v>1101</v>
      </c>
      <c r="D114" s="26">
        <v>5120000240</v>
      </c>
      <c r="E114" s="27" t="s">
        <v>6</v>
      </c>
      <c r="F114" s="48">
        <f>F115</f>
        <v>420</v>
      </c>
      <c r="G114" s="48">
        <f t="shared" ref="G114" si="57">G115</f>
        <v>85.1</v>
      </c>
      <c r="H114" s="48">
        <f t="shared" si="55"/>
        <v>148</v>
      </c>
      <c r="I114" s="48">
        <f>I115</f>
        <v>323.8</v>
      </c>
      <c r="J114" s="52">
        <f t="shared" si="22"/>
        <v>420</v>
      </c>
    </row>
    <row r="115" spans="1:11" x14ac:dyDescent="0.25">
      <c r="A115" s="25" t="s">
        <v>19</v>
      </c>
      <c r="B115" s="26" t="s">
        <v>25</v>
      </c>
      <c r="C115" s="26" t="s">
        <v>97</v>
      </c>
      <c r="D115" s="26">
        <v>5120000240</v>
      </c>
      <c r="E115" s="27" t="s">
        <v>20</v>
      </c>
      <c r="F115" s="53">
        <v>420</v>
      </c>
      <c r="G115" s="52">
        <v>85.1</v>
      </c>
      <c r="H115" s="52">
        <v>148</v>
      </c>
      <c r="I115" s="52">
        <v>323.8</v>
      </c>
      <c r="J115" s="52">
        <f t="shared" si="22"/>
        <v>420</v>
      </c>
      <c r="K115" s="7"/>
    </row>
    <row r="116" spans="1:11" s="2" customFormat="1" x14ac:dyDescent="0.25">
      <c r="A116" s="23" t="s">
        <v>98</v>
      </c>
      <c r="B116" s="24" t="s">
        <v>25</v>
      </c>
      <c r="C116" s="24" t="s">
        <v>99</v>
      </c>
      <c r="D116" s="24" t="s">
        <v>6</v>
      </c>
      <c r="E116" s="22" t="s">
        <v>6</v>
      </c>
      <c r="F116" s="50">
        <f t="shared" ref="F116:G118" si="58">F117</f>
        <v>414.9</v>
      </c>
      <c r="G116" s="51">
        <f t="shared" si="58"/>
        <v>69.144999999999996</v>
      </c>
      <c r="H116" s="51">
        <f t="shared" ref="H116:I117" si="59">H117</f>
        <v>163.93899999999999</v>
      </c>
      <c r="I116" s="51">
        <f t="shared" si="59"/>
        <v>270.61799999999999</v>
      </c>
      <c r="J116" s="51">
        <f t="shared" si="22"/>
        <v>414.9</v>
      </c>
    </row>
    <row r="117" spans="1:11" s="2" customFormat="1" x14ac:dyDescent="0.25">
      <c r="A117" s="23" t="s">
        <v>100</v>
      </c>
      <c r="B117" s="24" t="s">
        <v>25</v>
      </c>
      <c r="C117" s="24" t="s">
        <v>101</v>
      </c>
      <c r="D117" s="24" t="s">
        <v>6</v>
      </c>
      <c r="E117" s="22" t="s">
        <v>6</v>
      </c>
      <c r="F117" s="50">
        <f t="shared" si="58"/>
        <v>414.9</v>
      </c>
      <c r="G117" s="51">
        <f t="shared" si="58"/>
        <v>69.144999999999996</v>
      </c>
      <c r="H117" s="51">
        <f t="shared" si="59"/>
        <v>163.93899999999999</v>
      </c>
      <c r="I117" s="51">
        <f t="shared" si="59"/>
        <v>270.61799999999999</v>
      </c>
      <c r="J117" s="51">
        <f t="shared" si="22"/>
        <v>414.9</v>
      </c>
    </row>
    <row r="118" spans="1:11" ht="23.4" x14ac:dyDescent="0.25">
      <c r="A118" s="25" t="s">
        <v>159</v>
      </c>
      <c r="B118" s="26" t="s">
        <v>25</v>
      </c>
      <c r="C118" s="26" t="s">
        <v>101</v>
      </c>
      <c r="D118" s="26">
        <v>4570000250</v>
      </c>
      <c r="E118" s="27" t="s">
        <v>6</v>
      </c>
      <c r="F118" s="48">
        <f t="shared" si="58"/>
        <v>414.9</v>
      </c>
      <c r="G118" s="52">
        <f t="shared" si="58"/>
        <v>69.144999999999996</v>
      </c>
      <c r="H118" s="52">
        <f t="shared" ref="H118:I118" si="60">H119</f>
        <v>163.93899999999999</v>
      </c>
      <c r="I118" s="52">
        <f t="shared" si="60"/>
        <v>270.61799999999999</v>
      </c>
      <c r="J118" s="52">
        <f t="shared" ref="J118:J119" si="61">F118</f>
        <v>414.9</v>
      </c>
    </row>
    <row r="119" spans="1:11" x14ac:dyDescent="0.25">
      <c r="A119" s="25" t="s">
        <v>19</v>
      </c>
      <c r="B119" s="26" t="s">
        <v>25</v>
      </c>
      <c r="C119" s="26" t="s">
        <v>101</v>
      </c>
      <c r="D119" s="26" t="s">
        <v>102</v>
      </c>
      <c r="E119" s="27" t="s">
        <v>20</v>
      </c>
      <c r="F119" s="53">
        <v>414.9</v>
      </c>
      <c r="G119" s="52">
        <v>69.144999999999996</v>
      </c>
      <c r="H119" s="52">
        <v>163.93899999999999</v>
      </c>
      <c r="I119" s="52">
        <v>270.61799999999999</v>
      </c>
      <c r="J119" s="52">
        <f t="shared" si="61"/>
        <v>414.9</v>
      </c>
    </row>
    <row r="120" spans="1:11" s="2" customFormat="1" x14ac:dyDescent="0.25">
      <c r="A120" s="23" t="s">
        <v>103</v>
      </c>
      <c r="B120" s="24" t="s">
        <v>6</v>
      </c>
      <c r="C120" s="24" t="s">
        <v>6</v>
      </c>
      <c r="D120" s="24" t="s">
        <v>6</v>
      </c>
      <c r="E120" s="22" t="s">
        <v>6</v>
      </c>
      <c r="F120" s="50">
        <f>F5+F19</f>
        <v>64572.4</v>
      </c>
      <c r="G120" s="50">
        <f t="shared" ref="G120:I120" si="62">G5+G19</f>
        <v>7025.2020000000011</v>
      </c>
      <c r="H120" s="50">
        <f t="shared" si="62"/>
        <v>16772.090000000004</v>
      </c>
      <c r="I120" s="50">
        <f t="shared" si="62"/>
        <v>53047.913999999997</v>
      </c>
      <c r="J120" s="50">
        <f>J5+J19</f>
        <v>64572.4</v>
      </c>
    </row>
  </sheetData>
  <mergeCells count="3">
    <mergeCell ref="G3:J3"/>
    <mergeCell ref="A2:J2"/>
    <mergeCell ref="A1:J1"/>
  </mergeCells>
  <phoneticPr fontId="16" type="noConversion"/>
  <pageMargins left="0.23622047244094491" right="0.23622047244094491" top="0.15748031496062992" bottom="0.74803149606299213" header="0.31496062992125984" footer="0.31496062992125984"/>
  <pageSetup paperSize="9" orientation="portrait" r:id="rId1"/>
  <headerFooter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F1"/>
    </sheetView>
  </sheetViews>
  <sheetFormatPr defaultRowHeight="14.4" x14ac:dyDescent="0.3"/>
  <cols>
    <col min="1" max="1" width="27.6640625" customWidth="1"/>
    <col min="2" max="2" width="10.21875" customWidth="1"/>
    <col min="3" max="3" width="9.6640625" customWidth="1"/>
    <col min="4" max="4" width="11" customWidth="1"/>
    <col min="5" max="5" width="12.6640625" customWidth="1"/>
    <col min="6" max="6" width="11" customWidth="1"/>
    <col min="9" max="9" width="11" bestFit="1" customWidth="1"/>
  </cols>
  <sheetData>
    <row r="1" spans="1:6" ht="26.4" customHeight="1" x14ac:dyDescent="0.3">
      <c r="A1" s="84" t="s">
        <v>170</v>
      </c>
      <c r="B1" s="85"/>
      <c r="C1" s="85"/>
      <c r="D1" s="85"/>
      <c r="E1" s="85"/>
      <c r="F1" s="85"/>
    </row>
    <row r="3" spans="1:6" ht="0.6" customHeight="1" x14ac:dyDescent="0.3"/>
    <row r="4" spans="1:6" ht="41.4" customHeight="1" x14ac:dyDescent="0.3">
      <c r="A4" s="81" t="s">
        <v>149</v>
      </c>
      <c r="B4" s="82"/>
      <c r="C4" s="82"/>
      <c r="D4" s="82"/>
      <c r="E4" s="82"/>
      <c r="F4" s="82"/>
    </row>
    <row r="5" spans="1:6" ht="12.6" customHeight="1" x14ac:dyDescent="0.3">
      <c r="A5" s="10"/>
      <c r="B5" s="11"/>
      <c r="C5" s="11"/>
      <c r="D5" s="11"/>
      <c r="E5" s="11"/>
      <c r="F5" s="11"/>
    </row>
    <row r="7" spans="1:6" x14ac:dyDescent="0.3">
      <c r="A7" s="78" t="s">
        <v>127</v>
      </c>
      <c r="B7" s="79" t="s">
        <v>121</v>
      </c>
      <c r="C7" s="80" t="s">
        <v>122</v>
      </c>
      <c r="D7" s="80"/>
      <c r="E7" s="80"/>
      <c r="F7" s="80"/>
    </row>
    <row r="8" spans="1:6" x14ac:dyDescent="0.3">
      <c r="A8" s="78"/>
      <c r="B8" s="79"/>
      <c r="C8" s="45" t="s">
        <v>131</v>
      </c>
      <c r="D8" s="45" t="s">
        <v>128</v>
      </c>
      <c r="E8" s="45" t="s">
        <v>129</v>
      </c>
      <c r="F8" s="45" t="s">
        <v>130</v>
      </c>
    </row>
    <row r="9" spans="1:6" ht="33.6" customHeight="1" x14ac:dyDescent="0.3">
      <c r="A9" s="46" t="s">
        <v>125</v>
      </c>
      <c r="B9" s="61" t="s">
        <v>165</v>
      </c>
      <c r="C9" s="47"/>
      <c r="D9" s="47"/>
      <c r="E9" s="47"/>
      <c r="F9" s="47"/>
    </row>
    <row r="10" spans="1:6" ht="40.200000000000003" customHeight="1" x14ac:dyDescent="0.3">
      <c r="A10" s="46" t="s">
        <v>126</v>
      </c>
      <c r="B10" s="61" t="s">
        <v>165</v>
      </c>
      <c r="C10" s="47">
        <v>-4532.6000000000004</v>
      </c>
      <c r="D10" s="47">
        <v>-6411.7</v>
      </c>
      <c r="E10" s="47">
        <v>18264.8</v>
      </c>
      <c r="F10" s="60" t="s">
        <v>166</v>
      </c>
    </row>
    <row r="11" spans="1:6" ht="45.6" customHeight="1" x14ac:dyDescent="0.3">
      <c r="A11" s="46" t="s">
        <v>135</v>
      </c>
      <c r="B11" s="61" t="s">
        <v>165</v>
      </c>
      <c r="C11" s="47">
        <f>C10</f>
        <v>-4532.6000000000004</v>
      </c>
      <c r="D11" s="47">
        <f>D10</f>
        <v>-6411.7</v>
      </c>
      <c r="E11" s="47">
        <f>E10</f>
        <v>18264.8</v>
      </c>
      <c r="F11" s="47" t="str">
        <f>F10</f>
        <v>18167,1</v>
      </c>
    </row>
    <row r="12" spans="1:6" ht="43.8" customHeight="1" x14ac:dyDescent="0.3">
      <c r="A12" s="46" t="s">
        <v>136</v>
      </c>
      <c r="B12" s="61">
        <v>23248.1</v>
      </c>
      <c r="C12" s="60">
        <f>B12</f>
        <v>23248.1</v>
      </c>
      <c r="D12" s="47">
        <f>C13</f>
        <v>27780.7</v>
      </c>
      <c r="E12" s="47">
        <f>D13</f>
        <v>29659.809999999998</v>
      </c>
      <c r="F12" s="47">
        <f>E13</f>
        <v>4983.2860000000001</v>
      </c>
    </row>
    <row r="13" spans="1:6" ht="43.8" customHeight="1" x14ac:dyDescent="0.3">
      <c r="A13" s="46" t="s">
        <v>133</v>
      </c>
      <c r="B13" s="61" t="s">
        <v>167</v>
      </c>
      <c r="C13" s="47">
        <v>27780.7</v>
      </c>
      <c r="D13" s="60">
        <f>B12+ДОХОДЫ!E12-РАСХОДЫ!H120</f>
        <v>29659.809999999998</v>
      </c>
      <c r="E13" s="60">
        <f>B12+ДОХОДЫ!F12-РАСХОДЫ!I120</f>
        <v>4983.2860000000001</v>
      </c>
      <c r="F13" s="83">
        <f>B12+ДОХОДЫ!G12-РАСХОДЫ!J120</f>
        <v>5080.9999999999927</v>
      </c>
    </row>
    <row r="15" spans="1:6" x14ac:dyDescent="0.3">
      <c r="A15" s="56"/>
      <c r="C15" s="67"/>
      <c r="D15" s="67"/>
      <c r="E15" s="67"/>
      <c r="F15" s="67"/>
    </row>
    <row r="16" spans="1:6" x14ac:dyDescent="0.3">
      <c r="A16" s="56"/>
      <c r="C16" s="68"/>
      <c r="D16" s="68"/>
    </row>
  </sheetData>
  <mergeCells count="5">
    <mergeCell ref="A7:A8"/>
    <mergeCell ref="B7:B8"/>
    <mergeCell ref="C7:F7"/>
    <mergeCell ref="A4:F4"/>
    <mergeCell ref="A1:F1"/>
  </mergeCells>
  <pageMargins left="0.70866141732283472" right="0.70866141732283472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GLBUH</cp:lastModifiedBy>
  <cp:lastPrinted>2022-07-13T06:19:37Z</cp:lastPrinted>
  <dcterms:created xsi:type="dcterms:W3CDTF">2020-05-19T12:47:20Z</dcterms:created>
  <dcterms:modified xsi:type="dcterms:W3CDTF">2022-07-13T06:19:59Z</dcterms:modified>
</cp:coreProperties>
</file>